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<sst xmlns="http://schemas.openxmlformats.org/spreadsheetml/2006/main" count="83" uniqueCount="73">
  <si>
    <t>Załącznik Nr 1</t>
  </si>
  <si>
    <t>do uchwały Nr …../….../2011</t>
  </si>
  <si>
    <t>Rady Powiatu w Myśliborzu</t>
  </si>
  <si>
    <t>z dnia ……………….2011 roku</t>
  </si>
  <si>
    <t>Wieloletnia Prognoza Finansowa na lata 2011-2025</t>
  </si>
  <si>
    <t>Lp.</t>
  </si>
  <si>
    <t>Wyszczególnienie</t>
  </si>
  <si>
    <t>1.</t>
  </si>
  <si>
    <t>Dochody ogółem, z tego:</t>
  </si>
  <si>
    <t>a</t>
  </si>
  <si>
    <t>dochody bieżące</t>
  </si>
  <si>
    <t>b</t>
  </si>
  <si>
    <t>dochody majątkowe, w tym:</t>
  </si>
  <si>
    <t>-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</si>
  <si>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</si>
  <si>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</si>
  <si>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</si>
  <si>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</si>
  <si>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</si>
  <si>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</si>
  <si>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</si>
  <si>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</si>
  <si>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</si>
  <si>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</si>
  <si>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</si>
  <si>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Wynik budżetu po wykonaniu wydatków bieżących (bez obsługi długu) [1-2]</t>
  </si>
  <si>
    <t>4.</t>
  </si>
  <si>
    <t>Nadwyżka budżetowa z lat ubiegłych plus wolne środki, zgodnie z art. 217 ufp, w tym:</t>
  </si>
  <si>
    <t>- nadwyżka budżetowa z lat ubiegłych plus wolne środki, zgodnie z art. 217 ufp, angażowane na pokrycie deficytu budżetu roku bieżącego</t>
  </si>
  <si>
    <t>5.</t>
  </si>
  <si>
    <t>Inne przychody niezwiązane z zaciągnięciem długu</t>
  </si>
  <si>
    <t>6.</t>
  </si>
  <si>
    <t>Środki do dyspozycji [3+4+5]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</si>
  <si>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</si>
  <si>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</si>
  <si>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</si>
  <si>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</si>
  <si>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</si>
  <si>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</si>
  <si>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</si>
  <si>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Środki do dyspozycji na wydatki majątkowe [6-7-8]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</si>
  <si>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</si>
  <si>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</si>
  <si>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</si>
  <si>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</si>
  <si>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</si>
  <si>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</si>
  <si>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Wynik finansowy budżetu [9-10+11]</t>
  </si>
  <si>
    <t>13.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</si>
  <si>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</si>
  <si>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</si>
  <si>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</si>
  <si>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14.</t>
  </si>
  <si>
    <t>Kwota zobowiązań związku współtworzonego przez JST  przypadających do spłaty w danym roku budżetowym podlegające doliczeniu zgodnie z art. 244 ufp</t>
  </si>
  <si>
    <t>15.</t>
  </si>
  <si>
    <t>Planowana łączna kwota spłaty zobowiązań</t>
  </si>
  <si>
    <t>Maksymalny dopuszczalny wskaźnik spłaty z art. 243 ufp</t>
  </si>
  <si>
    <t>16.</t>
  </si>
  <si>
    <t>Spełnienie wskaźnika spłaty z art. 243 ufp po uwzględnieniu art. 244 ufp</t>
  </si>
  <si>
    <t>17.</t>
  </si>
  <si>
    <t>Planowana łączna kwota spłaty zobowiązań/dochody ogółem - max 15% z art. 169 sufp</t>
  </si>
  <si>
    <t>18.</t>
  </si>
  <si>
    <t>Zadłużenie/dochody ogółem - max 60% z art. 170 sufp</t>
  </si>
  <si>
    <t>19.</t>
  </si>
  <si>
    <t>Wydatki bieżące razem [2+7b]</t>
  </si>
  <si>
    <t>20.</t>
  </si>
  <si>
    <t>Wydatki ogółem [10+13]</t>
  </si>
  <si>
    <t>21.</t>
  </si>
  <si>
    <t>Wynik budżetu [1-14]</t>
  </si>
  <si>
    <t>22.</t>
  </si>
  <si>
    <t>Przychody budżetu</t>
  </si>
  <si>
    <t>23.</t>
  </si>
  <si>
    <t>Rozchody budżetu [7a+8]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</si>
</sst>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</numFmts>
  <fonts count="8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/>
    </xf>
    <xf numFmtId="164" fontId="6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&#322;gosia\Uchwa&#322;y%202011\WPF15.04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fo"/>
      <sheetName val="WPF_zal_1"/>
      <sheetName val="Przed_og"/>
      <sheetName val="WPF_zal_2"/>
      <sheetName val="WPF_zal_3"/>
      <sheetName val="makro"/>
      <sheetName val="Dochody"/>
      <sheetName val="Wydatki"/>
      <sheetName val="kredyty"/>
      <sheetName val="inwestycje"/>
      <sheetName val="projekcje"/>
      <sheetName val="budzet"/>
      <sheetName val="Wykres_art243"/>
      <sheetName val="zadluzenie"/>
      <sheetName val="wskazniki"/>
      <sheetName val="data"/>
      <sheetName val="CMS"/>
      <sheetName val="1D"/>
      <sheetName val="2D"/>
      <sheetName val="3D"/>
      <sheetName val="4D"/>
      <sheetName val="5D"/>
      <sheetName val="6D"/>
      <sheetName val="7D"/>
      <sheetName val="1W"/>
      <sheetName val="2W"/>
      <sheetName val="3W"/>
      <sheetName val="4W"/>
      <sheetName val="5W"/>
      <sheetName val="6W"/>
      <sheetName val="7W"/>
      <sheetName val="1nds"/>
      <sheetName val="5nds"/>
      <sheetName val="1Z"/>
      <sheetName val="sprawdzenie"/>
      <sheetName val="wagiD"/>
      <sheetName val="wagiW"/>
      <sheetName val="anD"/>
      <sheetName val="anW"/>
      <sheetName val="Par"/>
      <sheetName val="Par10"/>
      <sheetName val="transD"/>
      <sheetName val="transD10"/>
      <sheetName val="transW"/>
      <sheetName val="transW10"/>
      <sheetName val="transW11"/>
      <sheetName val="transD11"/>
      <sheetName val="transNDS"/>
    </sheetNames>
    <sheetDataSet>
      <sheetData sheetId="3">
        <row r="8">
          <cell r="B8">
            <v>3755030.28</v>
          </cell>
          <cell r="C8">
            <v>2889385.3499999996</v>
          </cell>
          <cell r="D8">
            <v>2700443.6</v>
          </cell>
          <cell r="E8">
            <v>1490339.85</v>
          </cell>
          <cell r="F8">
            <v>1440236.1</v>
          </cell>
          <cell r="G8">
            <v>1390132.35</v>
          </cell>
          <cell r="H8">
            <v>1340028.6</v>
          </cell>
          <cell r="I8">
            <v>1289924.85</v>
          </cell>
          <cell r="J8">
            <v>1239821.1</v>
          </cell>
          <cell r="K8">
            <v>1189717.35</v>
          </cell>
        </row>
        <row r="9">
          <cell r="B9">
            <v>8950759</v>
          </cell>
          <cell r="C9">
            <v>7034870</v>
          </cell>
          <cell r="D9">
            <v>5066253</v>
          </cell>
          <cell r="E9">
            <v>5064248</v>
          </cell>
          <cell r="F9">
            <v>2892158</v>
          </cell>
          <cell r="G9">
            <v>2756973</v>
          </cell>
          <cell r="H9">
            <v>2667361</v>
          </cell>
          <cell r="I9">
            <v>2603947</v>
          </cell>
          <cell r="J9">
            <v>3321989</v>
          </cell>
          <cell r="K9">
            <v>3072547</v>
          </cell>
        </row>
      </sheetData>
      <sheetData sheetId="7">
        <row r="13">
          <cell r="N13">
            <v>61863597.83</v>
          </cell>
          <cell r="O13">
            <v>63408972.53559999</v>
          </cell>
          <cell r="P13">
            <v>64924413.29517663</v>
          </cell>
          <cell r="Q13">
            <v>66468126.00038798</v>
          </cell>
          <cell r="R13">
            <v>67482346.78214996</v>
          </cell>
          <cell r="S13">
            <v>68770389.12761754</v>
          </cell>
          <cell r="T13">
            <v>70042500.83683473</v>
          </cell>
          <cell r="U13">
            <v>71346923.11403172</v>
          </cell>
          <cell r="V13">
            <v>72684481.31133063</v>
          </cell>
          <cell r="W13">
            <v>74056019.90284707</v>
          </cell>
          <cell r="X13">
            <v>75462404.96647862</v>
          </cell>
          <cell r="Y13">
            <v>76904524.73905236</v>
          </cell>
          <cell r="Z13">
            <v>78403290.18581174</v>
          </cell>
          <cell r="AA13">
            <v>79940135.58461557</v>
          </cell>
          <cell r="AB13">
            <v>81516031.62523068</v>
          </cell>
          <cell r="AC13">
            <v>83480486.83661173</v>
          </cell>
          <cell r="AD13">
            <v>85495595.05678222</v>
          </cell>
          <cell r="AE13">
            <v>87562669.7847941</v>
          </cell>
          <cell r="AF13">
            <v>89683058.80069496</v>
          </cell>
          <cell r="AG13">
            <v>91858145.0667245</v>
          </cell>
          <cell r="AH13">
            <v>94089347.6523927</v>
          </cell>
          <cell r="AI13">
            <v>96378122.68407795</v>
          </cell>
          <cell r="AJ13">
            <v>98725964.31980078</v>
          </cell>
          <cell r="AK13">
            <v>101134405.74984641</v>
          </cell>
          <cell r="AL13">
            <v>103605020.2239279</v>
          </cell>
          <cell r="AM13">
            <v>106139422.10559961</v>
          </cell>
          <cell r="AN13">
            <v>108739267.95465095</v>
          </cell>
          <cell r="AO13">
            <v>111406257.6382287</v>
          </cell>
          <cell r="AP13">
            <v>114142135.471458</v>
          </cell>
          <cell r="AQ13">
            <v>116948691.38835156</v>
          </cell>
        </row>
        <row r="14">
          <cell r="N14">
            <v>3667287.47</v>
          </cell>
          <cell r="O14">
            <v>2015350</v>
          </cell>
          <cell r="P14">
            <v>500</v>
          </cell>
          <cell r="Q14">
            <v>500</v>
          </cell>
          <cell r="R14">
            <v>500</v>
          </cell>
          <cell r="S14">
            <v>500</v>
          </cell>
          <cell r="T14">
            <v>500</v>
          </cell>
          <cell r="U14">
            <v>500</v>
          </cell>
          <cell r="V14">
            <v>500</v>
          </cell>
          <cell r="W14">
            <v>500</v>
          </cell>
          <cell r="X14">
            <v>500</v>
          </cell>
          <cell r="Y14">
            <v>500</v>
          </cell>
          <cell r="Z14">
            <v>500</v>
          </cell>
          <cell r="AA14">
            <v>500</v>
          </cell>
          <cell r="AB14">
            <v>500</v>
          </cell>
          <cell r="AC14">
            <v>500</v>
          </cell>
          <cell r="AD14">
            <v>500</v>
          </cell>
          <cell r="AE14">
            <v>500</v>
          </cell>
          <cell r="AF14">
            <v>500</v>
          </cell>
          <cell r="AG14">
            <v>500</v>
          </cell>
          <cell r="AH14">
            <v>500</v>
          </cell>
          <cell r="AI14">
            <v>500</v>
          </cell>
          <cell r="AJ14">
            <v>500</v>
          </cell>
          <cell r="AK14">
            <v>500</v>
          </cell>
          <cell r="AL14">
            <v>500</v>
          </cell>
          <cell r="AM14">
            <v>500</v>
          </cell>
          <cell r="AN14">
            <v>500</v>
          </cell>
          <cell r="AO14">
            <v>500</v>
          </cell>
          <cell r="AP14">
            <v>500</v>
          </cell>
          <cell r="AQ14">
            <v>500</v>
          </cell>
        </row>
        <row r="15">
          <cell r="N15">
            <v>600500</v>
          </cell>
          <cell r="O15">
            <v>800500</v>
          </cell>
          <cell r="P15">
            <v>500</v>
          </cell>
          <cell r="Q15">
            <v>500</v>
          </cell>
          <cell r="R15">
            <v>500</v>
          </cell>
          <cell r="S15">
            <v>500</v>
          </cell>
          <cell r="T15">
            <v>500</v>
          </cell>
          <cell r="U15">
            <v>500</v>
          </cell>
          <cell r="V15">
            <v>500</v>
          </cell>
          <cell r="W15">
            <v>500</v>
          </cell>
          <cell r="X15">
            <v>500</v>
          </cell>
          <cell r="Y15">
            <v>500</v>
          </cell>
          <cell r="Z15">
            <v>500</v>
          </cell>
          <cell r="AA15">
            <v>500</v>
          </cell>
          <cell r="AB15">
            <v>500</v>
          </cell>
          <cell r="AC15">
            <v>500</v>
          </cell>
          <cell r="AD15">
            <v>500</v>
          </cell>
          <cell r="AE15">
            <v>500</v>
          </cell>
          <cell r="AF15">
            <v>500</v>
          </cell>
          <cell r="AG15">
            <v>500</v>
          </cell>
          <cell r="AH15">
            <v>500</v>
          </cell>
          <cell r="AI15">
            <v>500</v>
          </cell>
          <cell r="AJ15">
            <v>500</v>
          </cell>
          <cell r="AK15">
            <v>500</v>
          </cell>
          <cell r="AL15">
            <v>500</v>
          </cell>
          <cell r="AM15">
            <v>500</v>
          </cell>
          <cell r="AN15">
            <v>500</v>
          </cell>
          <cell r="AO15">
            <v>500</v>
          </cell>
          <cell r="AP15">
            <v>500</v>
          </cell>
          <cell r="AQ15">
            <v>500</v>
          </cell>
        </row>
      </sheetData>
      <sheetData sheetId="8">
        <row r="8">
          <cell r="N8">
            <v>2011</v>
          </cell>
          <cell r="O8">
            <v>2012</v>
          </cell>
          <cell r="P8">
            <v>2013</v>
          </cell>
          <cell r="Q8">
            <v>2014</v>
          </cell>
          <cell r="R8">
            <v>2015</v>
          </cell>
          <cell r="S8">
            <v>2016</v>
          </cell>
          <cell r="T8">
            <v>2017</v>
          </cell>
          <cell r="U8">
            <v>2018</v>
          </cell>
          <cell r="V8">
            <v>2019</v>
          </cell>
          <cell r="W8">
            <v>2020</v>
          </cell>
          <cell r="X8">
            <v>2021</v>
          </cell>
          <cell r="Y8">
            <v>2022</v>
          </cell>
          <cell r="Z8">
            <v>2023</v>
          </cell>
          <cell r="AA8">
            <v>2024</v>
          </cell>
          <cell r="AB8">
            <v>2025</v>
          </cell>
          <cell r="AC8">
            <v>2026</v>
          </cell>
          <cell r="AD8">
            <v>2027</v>
          </cell>
          <cell r="AE8">
            <v>2028</v>
          </cell>
          <cell r="AF8">
            <v>2029</v>
          </cell>
          <cell r="AG8">
            <v>2030</v>
          </cell>
          <cell r="AH8">
            <v>2031</v>
          </cell>
          <cell r="AI8">
            <v>2032</v>
          </cell>
          <cell r="AJ8">
            <v>2033</v>
          </cell>
          <cell r="AK8">
            <v>2034</v>
          </cell>
          <cell r="AL8">
            <v>2035</v>
          </cell>
          <cell r="AM8">
            <v>2036</v>
          </cell>
          <cell r="AN8">
            <v>2037</v>
          </cell>
          <cell r="AO8">
            <v>2038</v>
          </cell>
          <cell r="AP8">
            <v>2039</v>
          </cell>
          <cell r="AQ8">
            <v>2040</v>
          </cell>
        </row>
        <row r="13">
          <cell r="N13">
            <v>61599768.43829999</v>
          </cell>
          <cell r="O13">
            <v>56883396.449482486</v>
          </cell>
          <cell r="P13">
            <v>58038381.15196955</v>
          </cell>
          <cell r="Q13">
            <v>59216519.640768774</v>
          </cell>
          <cell r="R13">
            <v>60365578.460538</v>
          </cell>
          <cell r="S13">
            <v>61616564.04455144</v>
          </cell>
          <cell r="T13">
            <v>62906741.23691522</v>
          </cell>
          <cell r="U13">
            <v>64203740.82783809</v>
          </cell>
          <cell r="V13">
            <v>65553150.10228404</v>
          </cell>
          <cell r="W13">
            <v>66932174.40234113</v>
          </cell>
          <cell r="X13">
            <v>67993538.52364966</v>
          </cell>
          <cell r="Y13">
            <v>68767151.3562409</v>
          </cell>
          <cell r="Z13">
            <v>70379197.84014693</v>
          </cell>
          <cell r="AA13">
            <v>72049498.03615057</v>
          </cell>
          <cell r="AB13">
            <v>73776632.51205432</v>
          </cell>
          <cell r="AC13">
            <v>75579074.57485569</v>
          </cell>
          <cell r="AD13">
            <v>77468551.43922709</v>
          </cell>
          <cell r="AE13">
            <v>79405265.22520776</v>
          </cell>
          <cell r="AF13">
            <v>81390396.85583791</v>
          </cell>
          <cell r="AG13">
            <v>83425156.77723387</v>
          </cell>
          <cell r="AH13">
            <v>85510785.6966647</v>
          </cell>
          <cell r="AI13">
            <v>87648555.33908133</v>
          </cell>
          <cell r="AJ13">
            <v>89839769.22255833</v>
          </cell>
          <cell r="AK13">
            <v>92085763.45312227</v>
          </cell>
          <cell r="AL13">
            <v>94387907.53945033</v>
          </cell>
          <cell r="AM13">
            <v>96747605.22793658</v>
          </cell>
          <cell r="AN13">
            <v>99166295.35863498</v>
          </cell>
          <cell r="AO13">
            <v>101645452.74260087</v>
          </cell>
          <cell r="AP13">
            <v>104186589.06116591</v>
          </cell>
          <cell r="AQ13">
            <v>106791253.787695</v>
          </cell>
        </row>
        <row r="14">
          <cell r="N14">
            <v>33274067.308619995</v>
          </cell>
          <cell r="O14">
            <v>32905918.991335493</v>
          </cell>
          <cell r="P14">
            <v>33728566.96611887</v>
          </cell>
          <cell r="Q14">
            <v>34571781.14027186</v>
          </cell>
          <cell r="R14">
            <v>35436075.668778636</v>
          </cell>
          <cell r="S14">
            <v>36321977.5604981</v>
          </cell>
          <cell r="T14">
            <v>37230026.99951055</v>
          </cell>
          <cell r="U14">
            <v>38160777.67449831</v>
          </cell>
          <cell r="V14">
            <v>39114797.11636076</v>
          </cell>
          <cell r="W14">
            <v>40092667.044269785</v>
          </cell>
          <cell r="X14">
            <v>41094983.72037652</v>
          </cell>
          <cell r="Y14">
            <v>42122358.31338593</v>
          </cell>
          <cell r="Z14">
            <v>43175417.27122058</v>
          </cell>
          <cell r="AA14">
            <v>44254802.70300109</v>
          </cell>
          <cell r="AB14">
            <v>45361172.77057612</v>
          </cell>
          <cell r="AC14">
            <v>46495202.08984051</v>
          </cell>
          <cell r="AD14">
            <v>47657582.14208652</v>
          </cell>
          <cell r="AE14">
            <v>48849021.69563868</v>
          </cell>
          <cell r="AF14">
            <v>50070247.23802964</v>
          </cell>
          <cell r="AG14">
            <v>51322003.41898037</v>
          </cell>
          <cell r="AH14">
            <v>52605053.50445489</v>
          </cell>
          <cell r="AI14">
            <v>53920179.84206625</v>
          </cell>
          <cell r="AJ14">
            <v>55268184.3381179</v>
          </cell>
          <cell r="AK14">
            <v>56649888.94657084</v>
          </cell>
          <cell r="AL14">
            <v>58066136.170235105</v>
          </cell>
          <cell r="AM14">
            <v>59517789.57449099</v>
          </cell>
          <cell r="AN14">
            <v>61005734.31385324</v>
          </cell>
          <cell r="AO14">
            <v>62530877.671699576</v>
          </cell>
          <cell r="AP14">
            <v>64094149.613492064</v>
          </cell>
          <cell r="AQ14">
            <v>65696503.35382935</v>
          </cell>
        </row>
        <row r="15">
          <cell r="N15">
            <v>4047977.33238</v>
          </cell>
          <cell r="O15">
            <v>3449176.765689499</v>
          </cell>
          <cell r="P15">
            <v>3535406.184831737</v>
          </cell>
          <cell r="Q15">
            <v>3623791.33945253</v>
          </cell>
          <cell r="R15">
            <v>3714386.122938843</v>
          </cell>
          <cell r="S15">
            <v>3807245.7760123136</v>
          </cell>
          <cell r="T15">
            <v>3902426.9204126205</v>
          </cell>
          <cell r="U15">
            <v>3999987.5934229363</v>
          </cell>
          <cell r="V15">
            <v>4099987.2832585094</v>
          </cell>
          <cell r="W15">
            <v>4202486.965339971</v>
          </cell>
          <cell r="X15">
            <v>4307549.13947347</v>
          </cell>
          <cell r="Y15">
            <v>4415237.867960307</v>
          </cell>
          <cell r="Z15">
            <v>4525618.814659313</v>
          </cell>
          <cell r="AA15">
            <v>4638759.285025798</v>
          </cell>
          <cell r="AB15">
            <v>4754728.267151441</v>
          </cell>
          <cell r="AC15">
            <v>4873596.473830228</v>
          </cell>
          <cell r="AD15">
            <v>4995436.385675982</v>
          </cell>
          <cell r="AE15">
            <v>5120322.295317881</v>
          </cell>
          <cell r="AF15">
            <v>5248330.352700827</v>
          </cell>
          <cell r="AG15">
            <v>5379538.611518347</v>
          </cell>
          <cell r="AH15">
            <v>5514027.076806305</v>
          </cell>
          <cell r="AI15">
            <v>5651877.753726463</v>
          </cell>
          <cell r="AJ15">
            <v>5793174.697569623</v>
          </cell>
          <cell r="AK15">
            <v>5938004.065008864</v>
          </cell>
          <cell r="AL15">
            <v>6086454.166634085</v>
          </cell>
          <cell r="AM15">
            <v>6238615.520799936</v>
          </cell>
          <cell r="AN15">
            <v>6394580.908819934</v>
          </cell>
          <cell r="AO15">
            <v>6554445.4315404305</v>
          </cell>
          <cell r="AP15">
            <v>6718306.567328943</v>
          </cell>
          <cell r="AQ15">
            <v>6886264.231512165</v>
          </cell>
        </row>
        <row r="16">
          <cell r="N16">
            <v>1843432</v>
          </cell>
          <cell r="O16">
            <v>1797991</v>
          </cell>
          <cell r="P16">
            <v>1666208</v>
          </cell>
          <cell r="Q16">
            <v>1524157</v>
          </cell>
          <cell r="R16">
            <v>1318769</v>
          </cell>
          <cell r="S16">
            <v>1180194</v>
          </cell>
          <cell r="T16">
            <v>1044819</v>
          </cell>
          <cell r="U16">
            <v>879375</v>
          </cell>
          <cell r="V16">
            <v>728527</v>
          </cell>
          <cell r="W16">
            <v>568535</v>
          </cell>
          <cell r="X16">
            <v>331361</v>
          </cell>
          <cell r="Y16">
            <v>294812</v>
          </cell>
          <cell r="Z16">
            <v>195550</v>
          </cell>
          <cell r="AA16">
            <v>111759</v>
          </cell>
          <cell r="AB16">
            <v>40950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8">
          <cell r="N18">
            <v>6656433.893999999</v>
          </cell>
          <cell r="O18">
            <v>6822844.741349999</v>
          </cell>
          <cell r="P18">
            <v>6993415.859883748</v>
          </cell>
          <cell r="Q18">
            <v>7168251.256380841</v>
          </cell>
          <cell r="R18">
            <v>7347457.537790362</v>
          </cell>
          <cell r="S18">
            <v>7531143.976235121</v>
          </cell>
          <cell r="T18">
            <v>7719422.575640998</v>
          </cell>
          <cell r="U18">
            <v>7912408.140032022</v>
          </cell>
          <cell r="V18">
            <v>8110218.343532822</v>
          </cell>
          <cell r="W18">
            <v>8312973.802121142</v>
          </cell>
          <cell r="X18">
            <v>8520798.14717417</v>
          </cell>
          <cell r="Y18">
            <v>8733818.100853523</v>
          </cell>
          <cell r="Z18">
            <v>8952163.55337486</v>
          </cell>
          <cell r="AA18">
            <v>9175967.642209232</v>
          </cell>
          <cell r="AB18">
            <v>9405366.833264463</v>
          </cell>
          <cell r="AC18">
            <v>9640501.004096074</v>
          </cell>
          <cell r="AD18">
            <v>9881513.529198475</v>
          </cell>
          <cell r="AE18">
            <v>10128551.367428437</v>
          </cell>
          <cell r="AF18">
            <v>10381765.151614146</v>
          </cell>
          <cell r="AG18">
            <v>10641309.280404499</v>
          </cell>
          <cell r="AH18">
            <v>10907342.01241461</v>
          </cell>
          <cell r="AI18">
            <v>11180025.562724974</v>
          </cell>
          <cell r="AJ18">
            <v>11459526.201793097</v>
          </cell>
          <cell r="AK18">
            <v>11746014.356837923</v>
          </cell>
          <cell r="AL18">
            <v>12039664.71575887</v>
          </cell>
          <cell r="AM18">
            <v>12340656.33365284</v>
          </cell>
          <cell r="AN18">
            <v>12649172.741994161</v>
          </cell>
          <cell r="AO18">
            <v>12965402.060544014</v>
          </cell>
          <cell r="AP18">
            <v>13289537.112057613</v>
          </cell>
          <cell r="AQ18">
            <v>13621775.539859053</v>
          </cell>
        </row>
        <row r="20">
          <cell r="N20">
            <v>9029759</v>
          </cell>
          <cell r="O20">
            <v>7034870</v>
          </cell>
          <cell r="P20">
            <v>5066253</v>
          </cell>
          <cell r="Q20">
            <v>5064248</v>
          </cell>
          <cell r="R20">
            <v>2892158</v>
          </cell>
          <cell r="S20">
            <v>2756973</v>
          </cell>
          <cell r="T20">
            <v>2667361</v>
          </cell>
          <cell r="U20">
            <v>2603947</v>
          </cell>
          <cell r="V20">
            <v>3321989</v>
          </cell>
          <cell r="W20">
            <v>3072547</v>
          </cell>
          <cell r="X20">
            <v>4921571</v>
          </cell>
          <cell r="Y20">
            <v>6030603</v>
          </cell>
          <cell r="Z20">
            <v>6440318</v>
          </cell>
          <cell r="AA20">
            <v>6640684</v>
          </cell>
          <cell r="AB20">
            <v>7024113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</sheetData>
      <sheetData sheetId="9">
        <row r="18">
          <cell r="K18">
            <v>5400000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K19">
            <v>2897829</v>
          </cell>
          <cell r="L19">
            <v>1100000</v>
          </cell>
          <cell r="M19">
            <v>1440000</v>
          </cell>
          <cell r="N19">
            <v>1834000</v>
          </cell>
          <cell r="O19">
            <v>3898333.32</v>
          </cell>
          <cell r="P19">
            <v>4098333.32</v>
          </cell>
          <cell r="Q19">
            <v>4198333.32</v>
          </cell>
          <cell r="R19">
            <v>4298333.32</v>
          </cell>
          <cell r="S19">
            <v>3598333.32</v>
          </cell>
          <cell r="T19">
            <v>3870930</v>
          </cell>
          <cell r="U19">
            <v>2398333.48</v>
          </cell>
          <cell r="V19">
            <v>1990000</v>
          </cell>
          <cell r="W19">
            <v>1500000</v>
          </cell>
          <cell r="X19">
            <v>1200000</v>
          </cell>
          <cell r="Y19">
            <v>700000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3">
          <cell r="K23">
            <v>36124930.1</v>
          </cell>
          <cell r="L23">
            <v>35024930.1</v>
          </cell>
          <cell r="M23">
            <v>33584930.1</v>
          </cell>
          <cell r="N23">
            <v>31750930.1</v>
          </cell>
          <cell r="O23">
            <v>27852596.78</v>
          </cell>
          <cell r="P23">
            <v>23754263.46</v>
          </cell>
          <cell r="Q23">
            <v>19555930.14</v>
          </cell>
          <cell r="R23">
            <v>15257596.82</v>
          </cell>
          <cell r="S23">
            <v>11659263.5</v>
          </cell>
          <cell r="T23">
            <v>7788333.5</v>
          </cell>
          <cell r="U23">
            <v>5390000.02</v>
          </cell>
          <cell r="V23">
            <v>3400000.0199999996</v>
          </cell>
          <cell r="W23">
            <v>1900000.0199999996</v>
          </cell>
          <cell r="X23">
            <v>700000.0199999996</v>
          </cell>
          <cell r="Y23">
            <v>0.019999999552965164</v>
          </cell>
          <cell r="Z23">
            <v>0.019999999552965164</v>
          </cell>
          <cell r="AA23">
            <v>0.019999999552965164</v>
          </cell>
          <cell r="AB23">
            <v>0.019999999552965164</v>
          </cell>
          <cell r="AC23">
            <v>0.019999999552965164</v>
          </cell>
          <cell r="AD23">
            <v>0.019999999552965164</v>
          </cell>
          <cell r="AE23">
            <v>0.019999999552965164</v>
          </cell>
          <cell r="AF23">
            <v>0.019999999552965164</v>
          </cell>
          <cell r="AG23">
            <v>0.019999999552965164</v>
          </cell>
          <cell r="AH23">
            <v>0.019999999552965164</v>
          </cell>
          <cell r="AI23">
            <v>0.019999999552965164</v>
          </cell>
          <cell r="AJ23">
            <v>0.019999999552965164</v>
          </cell>
          <cell r="AK23">
            <v>0.019999999552965164</v>
          </cell>
          <cell r="AL23">
            <v>0.019999999552965164</v>
          </cell>
          <cell r="AM23">
            <v>0.019999999552965164</v>
          </cell>
          <cell r="AN23">
            <v>0.019999999552965164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6">
          <cell r="K26">
            <v>2350121.48</v>
          </cell>
          <cell r="L26">
            <v>1590547.3499999999</v>
          </cell>
          <cell r="M26">
            <v>1540443.6</v>
          </cell>
          <cell r="N26">
            <v>1490339.85</v>
          </cell>
          <cell r="O26">
            <v>1440236.1</v>
          </cell>
          <cell r="P26">
            <v>1390132.35</v>
          </cell>
          <cell r="Q26">
            <v>1340028.6</v>
          </cell>
          <cell r="R26">
            <v>1289924.85</v>
          </cell>
          <cell r="S26">
            <v>1239821.1</v>
          </cell>
          <cell r="T26">
            <v>1189717.35</v>
          </cell>
          <cell r="U26">
            <v>859407.42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</sheetData>
      <sheetData sheetId="11"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J32">
            <v>2596471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J33">
            <v>2596471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J34">
            <v>2596471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</sheetData>
      <sheetData sheetId="16">
        <row r="12">
          <cell r="G12">
            <v>0.10615425761690421</v>
          </cell>
          <cell r="H12">
            <v>0.06447966423656162</v>
          </cell>
          <cell r="I12">
            <v>0.06380680989384954</v>
          </cell>
          <cell r="J12">
            <v>0.06407529546308269</v>
          </cell>
          <cell r="K12">
            <v>0.08655663918353011</v>
          </cell>
          <cell r="L12">
            <v>0.08552906243636012</v>
          </cell>
          <cell r="M12">
            <v>0.08317648944783954</v>
          </cell>
          <cell r="N12">
            <v>0.08044976145566148</v>
          </cell>
          <cell r="O12">
            <v>0.06697988129276819</v>
          </cell>
          <cell r="P12">
            <v>0.06698171013851946</v>
          </cell>
          <cell r="Q12">
            <v>0.039090092030122</v>
          </cell>
          <cell r="R12">
            <v>0.021780917510704653</v>
          </cell>
          <cell r="S12">
            <v>0.02031853302276048</v>
          </cell>
          <cell r="T12">
            <v>0.01640916400535156</v>
          </cell>
          <cell r="U12">
            <v>0.009089567296686406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9">
          <cell r="G19">
            <v>0</v>
          </cell>
          <cell r="H19">
            <v>0</v>
          </cell>
          <cell r="I19">
            <v>0.028086971539566175</v>
          </cell>
          <cell r="J19">
            <v>0.07707889785996151</v>
          </cell>
          <cell r="K19">
            <v>0.10905091674379223</v>
          </cell>
          <cell r="L19">
            <v>0.10688089902962118</v>
          </cell>
          <cell r="M19">
            <v>0.10620160698904278</v>
          </cell>
          <cell r="N19">
            <v>0.10379436456501338</v>
          </cell>
          <cell r="O19">
            <v>0.10201352728591047</v>
          </cell>
          <cell r="P19">
            <v>0.10004300568573606</v>
          </cell>
          <cell r="Q19">
            <v>0.09814883354672455</v>
          </cell>
          <cell r="R19">
            <v>0.09776727872075357</v>
          </cell>
          <cell r="S19">
            <v>0.10033309557039556</v>
          </cell>
          <cell r="T19">
            <v>0.10238245690098384</v>
          </cell>
          <cell r="U19">
            <v>0.10229306754582361</v>
          </cell>
          <cell r="V19">
            <v>0.09867028110637939</v>
          </cell>
          <cell r="W19">
            <v>0.09610551004727315</v>
          </cell>
          <cell r="X19">
            <v>0.094499249339895</v>
          </cell>
          <cell r="Y19">
            <v>0.09390495168963119</v>
          </cell>
          <cell r="Z19">
            <v>0.09317699882178669</v>
          </cell>
          <cell r="AA19">
            <v>0.09248224073557333</v>
          </cell>
          <cell r="AB19">
            <v>0.09182008411032393</v>
          </cell>
          <cell r="AC19">
            <v>0.09118994313130936</v>
          </cell>
          <cell r="AD19">
            <v>0.09059123960500988</v>
          </cell>
          <cell r="AE19">
            <v>0.09002340306096686</v>
          </cell>
          <cell r="AF19">
            <v>0.08948587084079947</v>
          </cell>
          <cell r="AG19">
            <v>0.08897808817495274</v>
          </cell>
          <cell r="AH19">
            <v>0.08849950824773674</v>
          </cell>
          <cell r="AI19">
            <v>0.08804959225119875</v>
          </cell>
          <cell r="AJ19">
            <v>0.08762780942836317</v>
          </cell>
        </row>
        <row r="22">
          <cell r="G22">
            <v>0.4688618192679903</v>
          </cell>
          <cell r="H22">
            <v>0.45281217981095473</v>
          </cell>
          <cell r="I22">
            <v>0.437812369048042</v>
          </cell>
          <cell r="J22">
            <v>0.40516754626224416</v>
          </cell>
          <cell r="K22">
            <v>0.3500533529099497</v>
          </cell>
          <cell r="L22">
            <v>0.29248223652705924</v>
          </cell>
          <cell r="M22">
            <v>0.23565424014957023</v>
          </cell>
          <cell r="N22">
            <v>0.17937013365634966</v>
          </cell>
          <cell r="O22">
            <v>0.13468069088536702</v>
          </cell>
          <cell r="P22">
            <v>0.08788332895656079</v>
          </cell>
          <cell r="Q22">
            <v>0.062282256720540864</v>
          </cell>
          <cell r="R22">
            <v>0.04291007032631849</v>
          </cell>
          <cell r="S22">
            <v>0.024233522582226275</v>
          </cell>
          <cell r="T22">
            <v>0.008756498054848006</v>
          </cell>
          <cell r="U22">
            <v>2.45349000432384E-10</v>
          </cell>
          <cell r="V22">
            <v>2.395755046847852E-10</v>
          </cell>
          <cell r="W22">
            <v>2.339288073880119E-10</v>
          </cell>
          <cell r="X22">
            <v>2.2840652756312495E-10</v>
          </cell>
          <cell r="Y22">
            <v>2.2300631041428058E-10</v>
          </cell>
          <cell r="Z22">
            <v>2.1772582796575672E-10</v>
          </cell>
          <cell r="AA22">
            <v>2.1256277964072743E-10</v>
          </cell>
          <cell r="AB22">
            <v>2.075148927840948E-10</v>
          </cell>
          <cell r="AC22">
            <v>2.025799231316534E-10</v>
          </cell>
          <cell r="AD22">
            <v>1.9775565522782462E-10</v>
          </cell>
          <cell r="AE22">
            <v>1.9303990279415754E-10</v>
          </cell>
          <cell r="AF22">
            <v>1.8843050905075073E-10</v>
          </cell>
          <cell r="AG22">
            <v>1.8392534699270283E-10</v>
          </cell>
          <cell r="AH22">
            <v>1.7952231962365504E-10</v>
          </cell>
          <cell r="AI22">
            <v>1.7521936014843703E-10</v>
          </cell>
          <cell r="AJ22">
            <v>1.7101443212678095E-10</v>
          </cell>
        </row>
        <row r="23">
          <cell r="G23">
            <v>0.002060097301935886</v>
          </cell>
          <cell r="H23">
            <v>0.004126905553406108</v>
          </cell>
          <cell r="I23">
            <v>0.007762813601438308</v>
          </cell>
          <cell r="J23">
            <v>0.008868845882214552</v>
          </cell>
          <cell r="K23">
            <v>0.012095666364447278</v>
          </cell>
          <cell r="L23">
            <v>0.011440160364075493</v>
          </cell>
          <cell r="M23">
            <v>0.010811215838167977</v>
          </cell>
          <cell r="N23">
            <v>0.010200088079381183</v>
          </cell>
          <cell r="O23">
            <v>0.009606523760516569</v>
          </cell>
          <cell r="P23">
            <v>0.009030265004044434</v>
          </cell>
          <cell r="Q23">
            <v>0.008471049455145695</v>
          </cell>
          <cell r="R23">
            <v>0.007928610673606208</v>
          </cell>
          <cell r="S23">
            <v>0.0013073347571218414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G24">
            <v>0.08240389207743544</v>
          </cell>
          <cell r="H24">
            <v>0.08253811106812216</v>
          </cell>
          <cell r="I24">
            <v>0.07947642496710648</v>
          </cell>
          <cell r="J24">
            <v>0.07251541501658039</v>
          </cell>
          <cell r="K24">
            <v>0.0626825956773194</v>
          </cell>
          <cell r="L24">
            <v>0.052929372386698155</v>
          </cell>
          <cell r="M24">
            <v>0.04354467917651015</v>
          </cell>
          <cell r="N24">
            <v>0.034479170972556095</v>
          </cell>
          <cell r="O24">
            <v>0.025727460697695628</v>
          </cell>
          <cell r="P24">
            <v>0.017284096007741123</v>
          </cell>
          <cell r="Q24">
            <v>0.009143565309425936</v>
          </cell>
          <cell r="R24">
            <v>0.0013003051535229533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 topLeftCell="A1">
      <selection activeCell="F47" sqref="A47:IV47"/>
    </sheetView>
  </sheetViews>
  <sheetFormatPr defaultColWidth="9.140625" defaultRowHeight="12.75"/>
  <cols>
    <col min="1" max="1" width="4.140625" style="1" customWidth="1"/>
    <col min="2" max="2" width="4.28125" style="2" customWidth="1"/>
    <col min="3" max="3" width="5.00390625" style="2" customWidth="1"/>
    <col min="4" max="4" width="39.00390625" style="2" customWidth="1"/>
    <col min="5" max="5" width="11.8515625" style="3" bestFit="1" customWidth="1"/>
    <col min="6" max="7" width="11.421875" style="3" customWidth="1"/>
    <col min="8" max="8" width="11.8515625" style="3" bestFit="1" customWidth="1"/>
    <col min="9" max="11" width="11.421875" style="3" customWidth="1"/>
    <col min="12" max="12" width="11.8515625" style="3" bestFit="1" customWidth="1"/>
    <col min="13" max="13" width="11.421875" style="3" customWidth="1"/>
    <col min="14" max="17" width="11.8515625" style="3" bestFit="1" customWidth="1"/>
    <col min="18" max="19" width="11.421875" style="3" customWidth="1"/>
    <col min="20" max="20" width="11.57421875" style="1" customWidth="1"/>
    <col min="21" max="21" width="12.140625" style="1" customWidth="1"/>
    <col min="22" max="22" width="11.421875" style="1" customWidth="1"/>
    <col min="23" max="23" width="11.140625" style="1" customWidth="1"/>
    <col min="24" max="24" width="10.7109375" style="1" customWidth="1"/>
    <col min="25" max="25" width="11.8515625" style="1" customWidth="1"/>
    <col min="26" max="28" width="11.28125" style="1" bestFit="1" customWidth="1"/>
    <col min="29" max="29" width="11.57421875" style="1" customWidth="1"/>
    <col min="30" max="30" width="11.421875" style="1" customWidth="1"/>
    <col min="31" max="31" width="11.140625" style="1" customWidth="1"/>
    <col min="32" max="32" width="11.00390625" style="1" customWidth="1"/>
    <col min="33" max="33" width="12.00390625" style="1" customWidth="1"/>
    <col min="34" max="34" width="11.7109375" style="1" customWidth="1"/>
    <col min="35" max="16384" width="9.140625" style="1" customWidth="1"/>
  </cols>
  <sheetData>
    <row r="1" spans="17:18" ht="15">
      <c r="Q1" s="1" t="s">
        <v>0</v>
      </c>
      <c r="R1" s="1"/>
    </row>
    <row r="2" spans="17:18" ht="15">
      <c r="Q2" s="3" t="s">
        <v>1</v>
      </c>
      <c r="R2" s="1"/>
    </row>
    <row r="3" spans="17:18" ht="15">
      <c r="Q3" s="3" t="s">
        <v>2</v>
      </c>
      <c r="R3" s="1"/>
    </row>
    <row r="4" spans="17:18" ht="15">
      <c r="Q4" s="3" t="s">
        <v>3</v>
      </c>
      <c r="R4" s="1"/>
    </row>
    <row r="5" spans="1:19" s="6" customFormat="1" ht="28.5" customHeight="1">
      <c r="A5" s="4" t="s">
        <v>4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34" s="12" customFormat="1" ht="14.25">
      <c r="A6" s="7" t="s">
        <v>5</v>
      </c>
      <c r="B6" s="8"/>
      <c r="C6" s="9"/>
      <c r="D6" s="10" t="s">
        <v>6</v>
      </c>
      <c r="E6" s="11">
        <f>'[1]Wydatki'!N8</f>
        <v>2011</v>
      </c>
      <c r="F6" s="11">
        <f>'[1]Wydatki'!O8</f>
        <v>2012</v>
      </c>
      <c r="G6" s="11">
        <f>'[1]Wydatki'!P8</f>
        <v>2013</v>
      </c>
      <c r="H6" s="11">
        <f>'[1]Wydatki'!Q8</f>
        <v>2014</v>
      </c>
      <c r="I6" s="11">
        <f>'[1]Wydatki'!R8</f>
        <v>2015</v>
      </c>
      <c r="J6" s="11">
        <f>'[1]Wydatki'!S8</f>
        <v>2016</v>
      </c>
      <c r="K6" s="11">
        <f>'[1]Wydatki'!T8</f>
        <v>2017</v>
      </c>
      <c r="L6" s="11">
        <f>'[1]Wydatki'!U8</f>
        <v>2018</v>
      </c>
      <c r="M6" s="11">
        <f>'[1]Wydatki'!V8</f>
        <v>2019</v>
      </c>
      <c r="N6" s="11">
        <f>'[1]Wydatki'!W8</f>
        <v>2020</v>
      </c>
      <c r="O6" s="11">
        <f>'[1]Wydatki'!X8</f>
        <v>2021</v>
      </c>
      <c r="P6" s="11">
        <f>'[1]Wydatki'!Y8</f>
        <v>2022</v>
      </c>
      <c r="Q6" s="11">
        <f>'[1]Wydatki'!Z8</f>
        <v>2023</v>
      </c>
      <c r="R6" s="11">
        <f>'[1]Wydatki'!AA8</f>
        <v>2024</v>
      </c>
      <c r="S6" s="11">
        <f>'[1]Wydatki'!AB8</f>
        <v>2025</v>
      </c>
      <c r="T6" s="11">
        <f>'[1]Wydatki'!AC8</f>
        <v>2026</v>
      </c>
      <c r="U6" s="11">
        <f>'[1]Wydatki'!AD8</f>
        <v>2027</v>
      </c>
      <c r="V6" s="11">
        <f>'[1]Wydatki'!AE8</f>
        <v>2028</v>
      </c>
      <c r="W6" s="11">
        <f>'[1]Wydatki'!AF8</f>
        <v>2029</v>
      </c>
      <c r="X6" s="11">
        <f>'[1]Wydatki'!AG8</f>
        <v>2030</v>
      </c>
      <c r="Y6" s="11">
        <f>'[1]Wydatki'!AH8</f>
        <v>2031</v>
      </c>
      <c r="Z6" s="11">
        <f>'[1]Wydatki'!AI8</f>
        <v>2032</v>
      </c>
      <c r="AA6" s="11">
        <f>'[1]Wydatki'!AJ8</f>
        <v>2033</v>
      </c>
      <c r="AB6" s="11">
        <f>'[1]Wydatki'!AK8</f>
        <v>2034</v>
      </c>
      <c r="AC6" s="11">
        <f>'[1]Wydatki'!AL8</f>
        <v>2035</v>
      </c>
      <c r="AD6" s="11">
        <f>'[1]Wydatki'!AM8</f>
        <v>2036</v>
      </c>
      <c r="AE6" s="11">
        <f>'[1]Wydatki'!AN8</f>
        <v>2037</v>
      </c>
      <c r="AF6" s="11">
        <f>'[1]Wydatki'!AO8</f>
        <v>2038</v>
      </c>
      <c r="AG6" s="11">
        <f>'[1]Wydatki'!AP8</f>
        <v>2039</v>
      </c>
      <c r="AH6" s="11">
        <f>'[1]Wydatki'!AQ8</f>
        <v>2040</v>
      </c>
    </row>
    <row r="7" spans="1:34" s="6" customFormat="1" ht="14.25">
      <c r="A7" s="13" t="s">
        <v>7</v>
      </c>
      <c r="B7" s="14" t="s">
        <v>8</v>
      </c>
      <c r="C7" s="14"/>
      <c r="D7" s="14"/>
      <c r="E7" s="15">
        <f>E8+E9</f>
        <v>65530885.3</v>
      </c>
      <c r="F7" s="15">
        <f aca="true" t="shared" si="0" ref="F7:AH7">F8+F9</f>
        <v>65424322.53559999</v>
      </c>
      <c r="G7" s="15">
        <f t="shared" si="0"/>
        <v>64924913.29517663</v>
      </c>
      <c r="H7" s="15">
        <f t="shared" si="0"/>
        <v>66468626.00038798</v>
      </c>
      <c r="I7" s="15">
        <f t="shared" si="0"/>
        <v>67482846.78214996</v>
      </c>
      <c r="J7" s="15">
        <f t="shared" si="0"/>
        <v>68770889.12761754</v>
      </c>
      <c r="K7" s="15">
        <f t="shared" si="0"/>
        <v>70043000.83683473</v>
      </c>
      <c r="L7" s="15">
        <f t="shared" si="0"/>
        <v>71347423.11403172</v>
      </c>
      <c r="M7" s="15">
        <f t="shared" si="0"/>
        <v>72684981.31133063</v>
      </c>
      <c r="N7" s="15">
        <f t="shared" si="0"/>
        <v>74056519.90284707</v>
      </c>
      <c r="O7" s="15">
        <f t="shared" si="0"/>
        <v>75462904.96647862</v>
      </c>
      <c r="P7" s="15">
        <f t="shared" si="0"/>
        <v>76905024.73905236</v>
      </c>
      <c r="Q7" s="15">
        <f t="shared" si="0"/>
        <v>78403790.18581174</v>
      </c>
      <c r="R7" s="15">
        <f t="shared" si="0"/>
        <v>79940635.58461557</v>
      </c>
      <c r="S7" s="15">
        <f t="shared" si="0"/>
        <v>81516531.62523068</v>
      </c>
      <c r="T7" s="15">
        <f t="shared" si="0"/>
        <v>83480986.83661173</v>
      </c>
      <c r="U7" s="15">
        <f t="shared" si="0"/>
        <v>85496095.05678222</v>
      </c>
      <c r="V7" s="15">
        <f t="shared" si="0"/>
        <v>87563169.7847941</v>
      </c>
      <c r="W7" s="15">
        <f t="shared" si="0"/>
        <v>89683558.80069496</v>
      </c>
      <c r="X7" s="15">
        <f t="shared" si="0"/>
        <v>91858645.0667245</v>
      </c>
      <c r="Y7" s="15">
        <f t="shared" si="0"/>
        <v>94089847.6523927</v>
      </c>
      <c r="Z7" s="15">
        <f t="shared" si="0"/>
        <v>96378622.68407795</v>
      </c>
      <c r="AA7" s="15">
        <f t="shared" si="0"/>
        <v>98726464.31980078</v>
      </c>
      <c r="AB7" s="15">
        <f t="shared" si="0"/>
        <v>101134905.74984641</v>
      </c>
      <c r="AC7" s="15">
        <f t="shared" si="0"/>
        <v>103605520.2239279</v>
      </c>
      <c r="AD7" s="15">
        <f t="shared" si="0"/>
        <v>106139922.10559961</v>
      </c>
      <c r="AE7" s="15">
        <f t="shared" si="0"/>
        <v>108739767.95465095</v>
      </c>
      <c r="AF7" s="15">
        <f t="shared" si="0"/>
        <v>111406757.6382287</v>
      </c>
      <c r="AG7" s="15">
        <f t="shared" si="0"/>
        <v>114142635.471458</v>
      </c>
      <c r="AH7" s="15">
        <f t="shared" si="0"/>
        <v>116949191.38835156</v>
      </c>
    </row>
    <row r="8" spans="1:34" ht="15">
      <c r="A8" s="16" t="s">
        <v>9</v>
      </c>
      <c r="B8" s="17"/>
      <c r="C8" s="18" t="s">
        <v>10</v>
      </c>
      <c r="D8" s="18"/>
      <c r="E8" s="19">
        <f>'[1]Dochody'!N13</f>
        <v>61863597.83</v>
      </c>
      <c r="F8" s="19">
        <f>'[1]Dochody'!O13</f>
        <v>63408972.53559999</v>
      </c>
      <c r="G8" s="19">
        <f>'[1]Dochody'!P13</f>
        <v>64924413.29517663</v>
      </c>
      <c r="H8" s="19">
        <f>'[1]Dochody'!Q13</f>
        <v>66468126.00038798</v>
      </c>
      <c r="I8" s="19">
        <f>'[1]Dochody'!R13</f>
        <v>67482346.78214996</v>
      </c>
      <c r="J8" s="19">
        <f>'[1]Dochody'!S13</f>
        <v>68770389.12761754</v>
      </c>
      <c r="K8" s="19">
        <f>'[1]Dochody'!T13</f>
        <v>70042500.83683473</v>
      </c>
      <c r="L8" s="19">
        <f>'[1]Dochody'!U13</f>
        <v>71346923.11403172</v>
      </c>
      <c r="M8" s="19">
        <f>'[1]Dochody'!V13</f>
        <v>72684481.31133063</v>
      </c>
      <c r="N8" s="19">
        <f>'[1]Dochody'!W13</f>
        <v>74056019.90284707</v>
      </c>
      <c r="O8" s="19">
        <f>'[1]Dochody'!X13</f>
        <v>75462404.96647862</v>
      </c>
      <c r="P8" s="19">
        <f>'[1]Dochody'!Y13</f>
        <v>76904524.73905236</v>
      </c>
      <c r="Q8" s="19">
        <f>'[1]Dochody'!Z13</f>
        <v>78403290.18581174</v>
      </c>
      <c r="R8" s="19">
        <f>'[1]Dochody'!AA13</f>
        <v>79940135.58461557</v>
      </c>
      <c r="S8" s="19">
        <f>'[1]Dochody'!AB13</f>
        <v>81516031.62523068</v>
      </c>
      <c r="T8" s="19">
        <f>'[1]Dochody'!AC13</f>
        <v>83480486.83661173</v>
      </c>
      <c r="U8" s="19">
        <f>'[1]Dochody'!AD13</f>
        <v>85495595.05678222</v>
      </c>
      <c r="V8" s="19">
        <f>'[1]Dochody'!AE13</f>
        <v>87562669.7847941</v>
      </c>
      <c r="W8" s="19">
        <f>'[1]Dochody'!AF13</f>
        <v>89683058.80069496</v>
      </c>
      <c r="X8" s="19">
        <f>'[1]Dochody'!AG13</f>
        <v>91858145.0667245</v>
      </c>
      <c r="Y8" s="19">
        <f>'[1]Dochody'!AH13</f>
        <v>94089347.6523927</v>
      </c>
      <c r="Z8" s="19">
        <f>'[1]Dochody'!AI13</f>
        <v>96378122.68407795</v>
      </c>
      <c r="AA8" s="19">
        <f>'[1]Dochody'!AJ13</f>
        <v>98725964.31980078</v>
      </c>
      <c r="AB8" s="19">
        <f>'[1]Dochody'!AK13</f>
        <v>101134405.74984641</v>
      </c>
      <c r="AC8" s="19">
        <f>'[1]Dochody'!AL13</f>
        <v>103605020.2239279</v>
      </c>
      <c r="AD8" s="19">
        <f>'[1]Dochody'!AM13</f>
        <v>106139422.10559961</v>
      </c>
      <c r="AE8" s="19">
        <f>'[1]Dochody'!AN13</f>
        <v>108739267.95465095</v>
      </c>
      <c r="AF8" s="19">
        <f>'[1]Dochody'!AO13</f>
        <v>111406257.6382287</v>
      </c>
      <c r="AG8" s="19">
        <f>'[1]Dochody'!AP13</f>
        <v>114142135.471458</v>
      </c>
      <c r="AH8" s="19">
        <f>'[1]Dochody'!AQ13</f>
        <v>116948691.38835156</v>
      </c>
    </row>
    <row r="9" spans="1:34" ht="15">
      <c r="A9" s="16" t="s">
        <v>11</v>
      </c>
      <c r="B9" s="17"/>
      <c r="C9" s="18" t="s">
        <v>12</v>
      </c>
      <c r="D9" s="18"/>
      <c r="E9" s="19">
        <f>'[1]Dochody'!N14</f>
        <v>3667287.47</v>
      </c>
      <c r="F9" s="19">
        <f>'[1]Dochody'!O14</f>
        <v>2015350</v>
      </c>
      <c r="G9" s="19">
        <f>'[1]Dochody'!P14</f>
        <v>500</v>
      </c>
      <c r="H9" s="19">
        <f>'[1]Dochody'!Q14</f>
        <v>500</v>
      </c>
      <c r="I9" s="19">
        <f>'[1]Dochody'!R14</f>
        <v>500</v>
      </c>
      <c r="J9" s="19">
        <f>'[1]Dochody'!S14</f>
        <v>500</v>
      </c>
      <c r="K9" s="19">
        <f>'[1]Dochody'!T14</f>
        <v>500</v>
      </c>
      <c r="L9" s="19">
        <f>'[1]Dochody'!U14</f>
        <v>500</v>
      </c>
      <c r="M9" s="19">
        <f>'[1]Dochody'!V14</f>
        <v>500</v>
      </c>
      <c r="N9" s="19">
        <f>'[1]Dochody'!W14</f>
        <v>500</v>
      </c>
      <c r="O9" s="19">
        <f>'[1]Dochody'!X14</f>
        <v>500</v>
      </c>
      <c r="P9" s="19">
        <f>'[1]Dochody'!Y14</f>
        <v>500</v>
      </c>
      <c r="Q9" s="19">
        <f>'[1]Dochody'!Z14</f>
        <v>500</v>
      </c>
      <c r="R9" s="19">
        <f>'[1]Dochody'!AA14</f>
        <v>500</v>
      </c>
      <c r="S9" s="19">
        <f>'[1]Dochody'!AB14</f>
        <v>500</v>
      </c>
      <c r="T9" s="19">
        <f>'[1]Dochody'!AC14</f>
        <v>500</v>
      </c>
      <c r="U9" s="19">
        <f>'[1]Dochody'!AD14</f>
        <v>500</v>
      </c>
      <c r="V9" s="19">
        <f>'[1]Dochody'!AE14</f>
        <v>500</v>
      </c>
      <c r="W9" s="19">
        <f>'[1]Dochody'!AF14</f>
        <v>500</v>
      </c>
      <c r="X9" s="19">
        <f>'[1]Dochody'!AG14</f>
        <v>500</v>
      </c>
      <c r="Y9" s="19">
        <f>'[1]Dochody'!AH14</f>
        <v>500</v>
      </c>
      <c r="Z9" s="19">
        <f>'[1]Dochody'!AI14</f>
        <v>500</v>
      </c>
      <c r="AA9" s="19">
        <f>'[1]Dochody'!AJ14</f>
        <v>500</v>
      </c>
      <c r="AB9" s="19">
        <f>'[1]Dochody'!AK14</f>
        <v>500</v>
      </c>
      <c r="AC9" s="19">
        <f>'[1]Dochody'!AL14</f>
        <v>500</v>
      </c>
      <c r="AD9" s="19">
        <f>'[1]Dochody'!AM14</f>
        <v>500</v>
      </c>
      <c r="AE9" s="19">
        <f>'[1]Dochody'!AN14</f>
        <v>500</v>
      </c>
      <c r="AF9" s="19">
        <f>'[1]Dochody'!AO14</f>
        <v>500</v>
      </c>
      <c r="AG9" s="19">
        <f>'[1]Dochody'!AP14</f>
        <v>500</v>
      </c>
      <c r="AH9" s="19">
        <f>'[1]Dochody'!AQ14</f>
        <v>500</v>
      </c>
    </row>
    <row r="10" spans="1:34" s="25" customFormat="1" ht="12.75">
      <c r="A10" s="20" t="s">
        <v>13</v>
      </c>
      <c r="B10" s="21"/>
      <c r="C10" s="22"/>
      <c r="D10" s="23" t="s">
        <v>14</v>
      </c>
      <c r="E10" s="24">
        <f>'[1]Dochody'!N15</f>
        <v>600500</v>
      </c>
      <c r="F10" s="24">
        <f>'[1]Dochody'!O15</f>
        <v>800500</v>
      </c>
      <c r="G10" s="24">
        <f>'[1]Dochody'!P15</f>
        <v>500</v>
      </c>
      <c r="H10" s="24">
        <f>'[1]Dochody'!Q15</f>
        <v>500</v>
      </c>
      <c r="I10" s="24">
        <f>'[1]Dochody'!R15</f>
        <v>500</v>
      </c>
      <c r="J10" s="24">
        <f>'[1]Dochody'!S15</f>
        <v>500</v>
      </c>
      <c r="K10" s="24">
        <f>'[1]Dochody'!T15</f>
        <v>500</v>
      </c>
      <c r="L10" s="24">
        <f>'[1]Dochody'!U15</f>
        <v>500</v>
      </c>
      <c r="M10" s="24">
        <f>'[1]Dochody'!V15</f>
        <v>500</v>
      </c>
      <c r="N10" s="24">
        <f>'[1]Dochody'!W15</f>
        <v>500</v>
      </c>
      <c r="O10" s="24">
        <f>'[1]Dochody'!X15</f>
        <v>500</v>
      </c>
      <c r="P10" s="24">
        <f>'[1]Dochody'!Y15</f>
        <v>500</v>
      </c>
      <c r="Q10" s="24">
        <f>'[1]Dochody'!Z15</f>
        <v>500</v>
      </c>
      <c r="R10" s="24">
        <f>'[1]Dochody'!AA15</f>
        <v>500</v>
      </c>
      <c r="S10" s="24">
        <f>'[1]Dochody'!AB15</f>
        <v>500</v>
      </c>
      <c r="T10" s="24">
        <f>'[1]Dochody'!AC15</f>
        <v>500</v>
      </c>
      <c r="U10" s="24">
        <f>'[1]Dochody'!AD15</f>
        <v>500</v>
      </c>
      <c r="V10" s="24">
        <f>'[1]Dochody'!AE15</f>
        <v>500</v>
      </c>
      <c r="W10" s="24">
        <f>'[1]Dochody'!AF15</f>
        <v>500</v>
      </c>
      <c r="X10" s="24">
        <f>'[1]Dochody'!AG15</f>
        <v>500</v>
      </c>
      <c r="Y10" s="24">
        <f>'[1]Dochody'!AH15</f>
        <v>500</v>
      </c>
      <c r="Z10" s="24">
        <f>'[1]Dochody'!AI15</f>
        <v>500</v>
      </c>
      <c r="AA10" s="24">
        <f>'[1]Dochody'!AJ15</f>
        <v>500</v>
      </c>
      <c r="AB10" s="24">
        <f>'[1]Dochody'!AK15</f>
        <v>500</v>
      </c>
      <c r="AC10" s="24">
        <f>'[1]Dochody'!AL15</f>
        <v>500</v>
      </c>
      <c r="AD10" s="24">
        <f>'[1]Dochody'!AM15</f>
        <v>500</v>
      </c>
      <c r="AE10" s="24">
        <f>'[1]Dochody'!AN15</f>
        <v>500</v>
      </c>
      <c r="AF10" s="24">
        <f>'[1]Dochody'!AO15</f>
        <v>500</v>
      </c>
      <c r="AG10" s="24">
        <f>'[1]Dochody'!AP15</f>
        <v>500</v>
      </c>
      <c r="AH10" s="24">
        <f>'[1]Dochody'!AQ15</f>
        <v>500</v>
      </c>
    </row>
    <row r="11" spans="1:34" s="6" customFormat="1" ht="45" customHeight="1">
      <c r="A11" s="13" t="s">
        <v>15</v>
      </c>
      <c r="B11" s="14" t="s">
        <v>16</v>
      </c>
      <c r="C11" s="14"/>
      <c r="D11" s="14"/>
      <c r="E11" s="15">
        <f>'[1]Wydatki'!N13-'[1]Wydatki'!N16</f>
        <v>59756336.43829999</v>
      </c>
      <c r="F11" s="15">
        <f>'[1]Wydatki'!O13-'[1]Wydatki'!O16</f>
        <v>55085405.449482486</v>
      </c>
      <c r="G11" s="15">
        <f>'[1]Wydatki'!P13-'[1]Wydatki'!P16</f>
        <v>56372173.15196955</v>
      </c>
      <c r="H11" s="15">
        <f>'[1]Wydatki'!Q13-'[1]Wydatki'!Q16</f>
        <v>57692362.640768774</v>
      </c>
      <c r="I11" s="15">
        <f>'[1]Wydatki'!R13-'[1]Wydatki'!R16</f>
        <v>59046809.460538</v>
      </c>
      <c r="J11" s="15">
        <f>'[1]Wydatki'!S13-'[1]Wydatki'!S16</f>
        <v>60436370.04455144</v>
      </c>
      <c r="K11" s="15">
        <f>'[1]Wydatki'!T13-'[1]Wydatki'!T16</f>
        <v>61861922.23691522</v>
      </c>
      <c r="L11" s="15">
        <f>'[1]Wydatki'!U13-'[1]Wydatki'!U16</f>
        <v>63324365.82783809</v>
      </c>
      <c r="M11" s="15">
        <f>'[1]Wydatki'!V13-'[1]Wydatki'!V16</f>
        <v>64824623.10228404</v>
      </c>
      <c r="N11" s="15">
        <f>'[1]Wydatki'!W13-'[1]Wydatki'!W16</f>
        <v>66363639.40234113</v>
      </c>
      <c r="O11" s="15">
        <f>'[1]Wydatki'!X13-'[1]Wydatki'!X16</f>
        <v>67662177.52364966</v>
      </c>
      <c r="P11" s="15">
        <f>'[1]Wydatki'!Y13-'[1]Wydatki'!Y16</f>
        <v>68472339.3562409</v>
      </c>
      <c r="Q11" s="15">
        <f>'[1]Wydatki'!Z13-'[1]Wydatki'!Z16</f>
        <v>70183647.84014693</v>
      </c>
      <c r="R11" s="15">
        <f>'[1]Wydatki'!AA13-'[1]Wydatki'!AA16</f>
        <v>71937739.03615057</v>
      </c>
      <c r="S11" s="15">
        <f>'[1]Wydatki'!AB13-'[1]Wydatki'!AB16</f>
        <v>73735682.51205432</v>
      </c>
      <c r="T11" s="15">
        <f>'[1]Wydatki'!AC13-'[1]Wydatki'!AC16</f>
        <v>75579074.57485569</v>
      </c>
      <c r="U11" s="15">
        <f>'[1]Wydatki'!AD13-'[1]Wydatki'!AD16</f>
        <v>77468551.43922709</v>
      </c>
      <c r="V11" s="15">
        <f>'[1]Wydatki'!AE13-'[1]Wydatki'!AE16</f>
        <v>79405265.22520776</v>
      </c>
      <c r="W11" s="15">
        <f>'[1]Wydatki'!AF13-'[1]Wydatki'!AF16</f>
        <v>81390396.85583791</v>
      </c>
      <c r="X11" s="15">
        <f>'[1]Wydatki'!AG13-'[1]Wydatki'!AG16</f>
        <v>83425156.77723387</v>
      </c>
      <c r="Y11" s="15">
        <f>'[1]Wydatki'!AH13-'[1]Wydatki'!AH16</f>
        <v>85510785.6966647</v>
      </c>
      <c r="Z11" s="15">
        <f>'[1]Wydatki'!AI13-'[1]Wydatki'!AI16</f>
        <v>87648555.33908133</v>
      </c>
      <c r="AA11" s="15">
        <f>'[1]Wydatki'!AJ13-'[1]Wydatki'!AJ16</f>
        <v>89839769.22255833</v>
      </c>
      <c r="AB11" s="15">
        <f>'[1]Wydatki'!AK13-'[1]Wydatki'!AK16</f>
        <v>92085763.45312227</v>
      </c>
      <c r="AC11" s="15">
        <f>'[1]Wydatki'!AL13-'[1]Wydatki'!AL16</f>
        <v>94387907.53945033</v>
      </c>
      <c r="AD11" s="15">
        <f>'[1]Wydatki'!AM13-'[1]Wydatki'!AM16</f>
        <v>96747605.22793658</v>
      </c>
      <c r="AE11" s="15">
        <f>'[1]Wydatki'!AN13-'[1]Wydatki'!AN16</f>
        <v>99166295.35863498</v>
      </c>
      <c r="AF11" s="15">
        <f>'[1]Wydatki'!AO13-'[1]Wydatki'!AO16</f>
        <v>101645452.74260087</v>
      </c>
      <c r="AG11" s="15">
        <f>'[1]Wydatki'!AP13-'[1]Wydatki'!AP16</f>
        <v>104186589.06116591</v>
      </c>
      <c r="AH11" s="15">
        <f>'[1]Wydatki'!AQ13-'[1]Wydatki'!AQ16</f>
        <v>106791253.787695</v>
      </c>
    </row>
    <row r="12" spans="1:34" ht="15">
      <c r="A12" s="16" t="s">
        <v>9</v>
      </c>
      <c r="B12" s="17"/>
      <c r="C12" s="18" t="s">
        <v>17</v>
      </c>
      <c r="D12" s="18"/>
      <c r="E12" s="19">
        <f>'[1]Wydatki'!N14+'[1]Wydatki'!N15</f>
        <v>37322044.640999995</v>
      </c>
      <c r="F12" s="19">
        <f>'[1]Wydatki'!O14+'[1]Wydatki'!O15</f>
        <v>36355095.75702499</v>
      </c>
      <c r="G12" s="19">
        <f>'[1]Wydatki'!P14+'[1]Wydatki'!P15</f>
        <v>37263973.15095061</v>
      </c>
      <c r="H12" s="19">
        <f>'[1]Wydatki'!Q14+'[1]Wydatki'!Q15</f>
        <v>38195572.479724385</v>
      </c>
      <c r="I12" s="19">
        <f>'[1]Wydatki'!R14+'[1]Wydatki'!R15</f>
        <v>39150461.79171748</v>
      </c>
      <c r="J12" s="19">
        <f>'[1]Wydatki'!S14+'[1]Wydatki'!S15</f>
        <v>40129223.33651042</v>
      </c>
      <c r="K12" s="19">
        <f>'[1]Wydatki'!T14+'[1]Wydatki'!T15</f>
        <v>41132453.91992317</v>
      </c>
      <c r="L12" s="19">
        <f>'[1]Wydatki'!U14+'[1]Wydatki'!U15</f>
        <v>42160765.26792125</v>
      </c>
      <c r="M12" s="19">
        <f>'[1]Wydatki'!V14+'[1]Wydatki'!V15</f>
        <v>43214784.399619274</v>
      </c>
      <c r="N12" s="19">
        <f>'[1]Wydatki'!W14+'[1]Wydatki'!W15</f>
        <v>44295154.00960976</v>
      </c>
      <c r="O12" s="19">
        <f>'[1]Wydatki'!X14+'[1]Wydatki'!X15</f>
        <v>45402532.85984999</v>
      </c>
      <c r="P12" s="19">
        <f>'[1]Wydatki'!Y14+'[1]Wydatki'!Y15</f>
        <v>46537596.18134624</v>
      </c>
      <c r="Q12" s="19">
        <f>'[1]Wydatki'!Z14+'[1]Wydatki'!Z15</f>
        <v>47701036.08587989</v>
      </c>
      <c r="R12" s="19">
        <f>'[1]Wydatki'!AA14+'[1]Wydatki'!AA15</f>
        <v>48893561.98802689</v>
      </c>
      <c r="S12" s="19">
        <f>'[1]Wydatki'!AB14+'[1]Wydatki'!AB15</f>
        <v>50115901.037727565</v>
      </c>
      <c r="T12" s="19">
        <f>'[1]Wydatki'!AC14+'[1]Wydatki'!AC15</f>
        <v>51368798.56367074</v>
      </c>
      <c r="U12" s="19">
        <f>'[1]Wydatki'!AD14+'[1]Wydatki'!AD15</f>
        <v>52653018.5277625</v>
      </c>
      <c r="V12" s="19">
        <f>'[1]Wydatki'!AE14+'[1]Wydatki'!AE15</f>
        <v>53969343.99095656</v>
      </c>
      <c r="W12" s="19">
        <f>'[1]Wydatki'!AF14+'[1]Wydatki'!AF15</f>
        <v>55318577.590730466</v>
      </c>
      <c r="X12" s="19">
        <f>'[1]Wydatki'!AG14+'[1]Wydatki'!AG15</f>
        <v>56701542.03049871</v>
      </c>
      <c r="Y12" s="19">
        <f>'[1]Wydatki'!AH14+'[1]Wydatki'!AH15</f>
        <v>58119080.581261195</v>
      </c>
      <c r="Z12" s="19">
        <f>'[1]Wydatki'!AI14+'[1]Wydatki'!AI15</f>
        <v>59572057.59579271</v>
      </c>
      <c r="AA12" s="19">
        <f>'[1]Wydatki'!AJ14+'[1]Wydatki'!AJ15</f>
        <v>61061359.03568752</v>
      </c>
      <c r="AB12" s="19">
        <f>'[1]Wydatki'!AK14+'[1]Wydatki'!AK15</f>
        <v>62587893.01157971</v>
      </c>
      <c r="AC12" s="19">
        <f>'[1]Wydatki'!AL14+'[1]Wydatki'!AL15</f>
        <v>64152590.33686919</v>
      </c>
      <c r="AD12" s="19">
        <f>'[1]Wydatki'!AM14+'[1]Wydatki'!AM15</f>
        <v>65756405.09529092</v>
      </c>
      <c r="AE12" s="19">
        <f>'[1]Wydatki'!AN14+'[1]Wydatki'!AN15</f>
        <v>67400315.22267318</v>
      </c>
      <c r="AF12" s="19">
        <f>'[1]Wydatki'!AO14+'[1]Wydatki'!AO15</f>
        <v>69085323.10324001</v>
      </c>
      <c r="AG12" s="19">
        <f>'[1]Wydatki'!AP14+'[1]Wydatki'!AP15</f>
        <v>70812456.180821</v>
      </c>
      <c r="AH12" s="19">
        <f>'[1]Wydatki'!AQ14+'[1]Wydatki'!AQ15</f>
        <v>72582767.58534151</v>
      </c>
    </row>
    <row r="13" spans="1:34" ht="15">
      <c r="A13" s="16" t="s">
        <v>11</v>
      </c>
      <c r="B13" s="17"/>
      <c r="C13" s="18" t="s">
        <v>18</v>
      </c>
      <c r="D13" s="18"/>
      <c r="E13" s="19">
        <f>'[1]Wydatki'!N18</f>
        <v>6656433.893999999</v>
      </c>
      <c r="F13" s="19">
        <f>'[1]Wydatki'!O18</f>
        <v>6822844.741349999</v>
      </c>
      <c r="G13" s="19">
        <f>'[1]Wydatki'!P18</f>
        <v>6993415.859883748</v>
      </c>
      <c r="H13" s="19">
        <f>'[1]Wydatki'!Q18</f>
        <v>7168251.256380841</v>
      </c>
      <c r="I13" s="19">
        <f>'[1]Wydatki'!R18</f>
        <v>7347457.537790362</v>
      </c>
      <c r="J13" s="19">
        <f>'[1]Wydatki'!S18</f>
        <v>7531143.976235121</v>
      </c>
      <c r="K13" s="19">
        <f>'[1]Wydatki'!T18</f>
        <v>7719422.575640998</v>
      </c>
      <c r="L13" s="19">
        <f>'[1]Wydatki'!U18</f>
        <v>7912408.140032022</v>
      </c>
      <c r="M13" s="19">
        <f>'[1]Wydatki'!V18</f>
        <v>8110218.343532822</v>
      </c>
      <c r="N13" s="19">
        <f>'[1]Wydatki'!W18</f>
        <v>8312973.802121142</v>
      </c>
      <c r="O13" s="19">
        <f>'[1]Wydatki'!X18</f>
        <v>8520798.14717417</v>
      </c>
      <c r="P13" s="19">
        <f>'[1]Wydatki'!Y18</f>
        <v>8733818.100853523</v>
      </c>
      <c r="Q13" s="19">
        <f>'[1]Wydatki'!Z18</f>
        <v>8952163.55337486</v>
      </c>
      <c r="R13" s="19">
        <f>'[1]Wydatki'!AA18</f>
        <v>9175967.642209232</v>
      </c>
      <c r="S13" s="19">
        <f>'[1]Wydatki'!AB18</f>
        <v>9405366.833264463</v>
      </c>
      <c r="T13" s="19">
        <f>'[1]Wydatki'!AC18</f>
        <v>9640501.004096074</v>
      </c>
      <c r="U13" s="19">
        <f>'[1]Wydatki'!AD18</f>
        <v>9881513.529198475</v>
      </c>
      <c r="V13" s="19">
        <f>'[1]Wydatki'!AE18</f>
        <v>10128551.367428437</v>
      </c>
      <c r="W13" s="19">
        <f>'[1]Wydatki'!AF18</f>
        <v>10381765.151614146</v>
      </c>
      <c r="X13" s="19">
        <f>'[1]Wydatki'!AG18</f>
        <v>10641309.280404499</v>
      </c>
      <c r="Y13" s="19">
        <f>'[1]Wydatki'!AH18</f>
        <v>10907342.01241461</v>
      </c>
      <c r="Z13" s="19">
        <f>'[1]Wydatki'!AI18</f>
        <v>11180025.562724974</v>
      </c>
      <c r="AA13" s="19">
        <f>'[1]Wydatki'!AJ18</f>
        <v>11459526.201793097</v>
      </c>
      <c r="AB13" s="19">
        <f>'[1]Wydatki'!AK18</f>
        <v>11746014.356837923</v>
      </c>
      <c r="AC13" s="19">
        <f>'[1]Wydatki'!AL18</f>
        <v>12039664.71575887</v>
      </c>
      <c r="AD13" s="19">
        <f>'[1]Wydatki'!AM18</f>
        <v>12340656.33365284</v>
      </c>
      <c r="AE13" s="19">
        <f>'[1]Wydatki'!AN18</f>
        <v>12649172.741994161</v>
      </c>
      <c r="AF13" s="19">
        <f>'[1]Wydatki'!AO18</f>
        <v>12965402.060544014</v>
      </c>
      <c r="AG13" s="19">
        <f>'[1]Wydatki'!AP18</f>
        <v>13289537.112057613</v>
      </c>
      <c r="AH13" s="19">
        <f>'[1]Wydatki'!AQ18</f>
        <v>13621775.539859053</v>
      </c>
    </row>
    <row r="14" spans="1:34" ht="15">
      <c r="A14" s="16" t="s">
        <v>19</v>
      </c>
      <c r="B14" s="17"/>
      <c r="C14" s="18" t="s">
        <v>20</v>
      </c>
      <c r="D14" s="18"/>
      <c r="E14" s="19">
        <f>'[1]kredyty'!K26</f>
        <v>2350121.48</v>
      </c>
      <c r="F14" s="19">
        <f>'[1]kredyty'!L26</f>
        <v>1590547.3499999999</v>
      </c>
      <c r="G14" s="19">
        <f>'[1]kredyty'!M26</f>
        <v>1540443.6</v>
      </c>
      <c r="H14" s="19">
        <f>'[1]kredyty'!N26</f>
        <v>1490339.85</v>
      </c>
      <c r="I14" s="19">
        <f>'[1]kredyty'!O26</f>
        <v>1440236.1</v>
      </c>
      <c r="J14" s="19">
        <f>'[1]kredyty'!P26</f>
        <v>1390132.35</v>
      </c>
      <c r="K14" s="19">
        <f>'[1]kredyty'!Q26</f>
        <v>1340028.6</v>
      </c>
      <c r="L14" s="19">
        <f>'[1]kredyty'!R26</f>
        <v>1289924.85</v>
      </c>
      <c r="M14" s="19">
        <f>'[1]kredyty'!S26</f>
        <v>1239821.1</v>
      </c>
      <c r="N14" s="19">
        <f>'[1]kredyty'!T26</f>
        <v>1189717.35</v>
      </c>
      <c r="O14" s="19">
        <f>'[1]kredyty'!U26</f>
        <v>859407.42</v>
      </c>
      <c r="P14" s="19">
        <f>'[1]kredyty'!V26</f>
        <v>0</v>
      </c>
      <c r="Q14" s="19">
        <f>'[1]kredyty'!W26</f>
        <v>0</v>
      </c>
      <c r="R14" s="19">
        <f>'[1]kredyty'!X26</f>
        <v>0</v>
      </c>
      <c r="S14" s="19">
        <f>'[1]kredyty'!Y26</f>
        <v>0</v>
      </c>
      <c r="T14" s="19">
        <f>'[1]kredyty'!Z26</f>
        <v>0</v>
      </c>
      <c r="U14" s="19">
        <f>'[1]kredyty'!AA26</f>
        <v>0</v>
      </c>
      <c r="V14" s="19">
        <f>'[1]kredyty'!AB26</f>
        <v>0</v>
      </c>
      <c r="W14" s="19">
        <f>'[1]kredyty'!AC26</f>
        <v>0</v>
      </c>
      <c r="X14" s="19">
        <f>'[1]kredyty'!AD26</f>
        <v>0</v>
      </c>
      <c r="Y14" s="19">
        <f>'[1]kredyty'!AE26</f>
        <v>0</v>
      </c>
      <c r="Z14" s="19">
        <f>'[1]kredyty'!AF26</f>
        <v>0</v>
      </c>
      <c r="AA14" s="19">
        <f>'[1]kredyty'!AG26</f>
        <v>0</v>
      </c>
      <c r="AB14" s="19">
        <f>'[1]kredyty'!AH26</f>
        <v>0</v>
      </c>
      <c r="AC14" s="19">
        <f>'[1]kredyty'!AI26</f>
        <v>0</v>
      </c>
      <c r="AD14" s="19">
        <f>'[1]kredyty'!AJ26</f>
        <v>0</v>
      </c>
      <c r="AE14" s="19">
        <f>'[1]kredyty'!AK26</f>
        <v>0</v>
      </c>
      <c r="AF14" s="19">
        <f>'[1]kredyty'!AL26</f>
        <v>0</v>
      </c>
      <c r="AG14" s="19">
        <f>'[1]kredyty'!AM26</f>
        <v>0</v>
      </c>
      <c r="AH14" s="19">
        <f>'[1]kredyty'!AN26</f>
        <v>0</v>
      </c>
    </row>
    <row r="15" spans="1:34" s="25" customFormat="1" ht="38.25">
      <c r="A15" s="20" t="s">
        <v>13</v>
      </c>
      <c r="B15" s="21"/>
      <c r="C15" s="22"/>
      <c r="D15" s="23" t="s">
        <v>21</v>
      </c>
      <c r="E15" s="24">
        <f>'[1]kredyty'!K27</f>
        <v>0</v>
      </c>
      <c r="F15" s="24">
        <f>'[1]kredyty'!L27</f>
        <v>0</v>
      </c>
      <c r="G15" s="24">
        <f>'[1]kredyty'!M27</f>
        <v>0</v>
      </c>
      <c r="H15" s="24">
        <f>'[1]kredyty'!N27</f>
        <v>0</v>
      </c>
      <c r="I15" s="24">
        <f>'[1]kredyty'!O27</f>
        <v>0</v>
      </c>
      <c r="J15" s="24">
        <f>'[1]kredyty'!P27</f>
        <v>0</v>
      </c>
      <c r="K15" s="24">
        <f>'[1]kredyty'!Q27</f>
        <v>0</v>
      </c>
      <c r="L15" s="24">
        <f>'[1]kredyty'!R27</f>
        <v>0</v>
      </c>
      <c r="M15" s="24">
        <f>'[1]kredyty'!S27</f>
        <v>0</v>
      </c>
      <c r="N15" s="24">
        <f>'[1]kredyty'!T27</f>
        <v>0</v>
      </c>
      <c r="O15" s="24">
        <f>'[1]kredyty'!U27</f>
        <v>0</v>
      </c>
      <c r="P15" s="24">
        <f>'[1]kredyty'!V27</f>
        <v>0</v>
      </c>
      <c r="Q15" s="24">
        <f>'[1]kredyty'!W27</f>
        <v>0</v>
      </c>
      <c r="R15" s="24">
        <f>'[1]kredyty'!X27</f>
        <v>0</v>
      </c>
      <c r="S15" s="24">
        <f>'[1]kredyty'!Y27</f>
        <v>0</v>
      </c>
      <c r="T15" s="24">
        <f>'[1]kredyty'!Z27</f>
        <v>0</v>
      </c>
      <c r="U15" s="24">
        <f>'[1]kredyty'!AA27</f>
        <v>0</v>
      </c>
      <c r="V15" s="24">
        <f>'[1]kredyty'!AB27</f>
        <v>0</v>
      </c>
      <c r="W15" s="24">
        <f>'[1]kredyty'!AC27</f>
        <v>0</v>
      </c>
      <c r="X15" s="24">
        <f>'[1]kredyty'!AD27</f>
        <v>0</v>
      </c>
      <c r="Y15" s="24">
        <f>'[1]kredyty'!AE27</f>
        <v>0</v>
      </c>
      <c r="Z15" s="24">
        <f>'[1]kredyty'!AF27</f>
        <v>0</v>
      </c>
      <c r="AA15" s="24">
        <f>'[1]kredyty'!AG27</f>
        <v>0</v>
      </c>
      <c r="AB15" s="24">
        <f>'[1]kredyty'!AH27</f>
        <v>0</v>
      </c>
      <c r="AC15" s="24">
        <f>'[1]kredyty'!AI27</f>
        <v>0</v>
      </c>
      <c r="AD15" s="24">
        <f>'[1]kredyty'!AJ27</f>
        <v>0</v>
      </c>
      <c r="AE15" s="24">
        <f>'[1]kredyty'!AK27</f>
        <v>0</v>
      </c>
      <c r="AF15" s="24">
        <f>'[1]kredyty'!AL27</f>
        <v>0</v>
      </c>
      <c r="AG15" s="24">
        <f>'[1]kredyty'!AM27</f>
        <v>0</v>
      </c>
      <c r="AH15" s="24">
        <f>'[1]kredyty'!AN27</f>
        <v>0</v>
      </c>
    </row>
    <row r="16" spans="1:34" ht="15">
      <c r="A16" s="16" t="s">
        <v>22</v>
      </c>
      <c r="B16" s="17"/>
      <c r="C16" s="18" t="s">
        <v>23</v>
      </c>
      <c r="D16" s="18"/>
      <c r="E16" s="26">
        <f>'[1]Przed_og'!B8</f>
        <v>3755030.28</v>
      </c>
      <c r="F16" s="27">
        <f>'[1]Przed_og'!C8</f>
        <v>2889385.3499999996</v>
      </c>
      <c r="G16" s="27">
        <f>'[1]Przed_og'!D8</f>
        <v>2700443.6</v>
      </c>
      <c r="H16" s="27">
        <f>'[1]Przed_og'!E8</f>
        <v>1490339.85</v>
      </c>
      <c r="I16" s="27">
        <f>'[1]Przed_og'!F8</f>
        <v>1440236.1</v>
      </c>
      <c r="J16" s="27">
        <f>'[1]Przed_og'!G8</f>
        <v>1390132.35</v>
      </c>
      <c r="K16" s="27">
        <f>'[1]Przed_og'!H8</f>
        <v>1340028.6</v>
      </c>
      <c r="L16" s="27">
        <f>'[1]Przed_og'!I8</f>
        <v>1289924.85</v>
      </c>
      <c r="M16" s="27">
        <f>'[1]Przed_og'!J8</f>
        <v>1239821.1</v>
      </c>
      <c r="N16" s="27">
        <f>'[1]Przed_og'!K8</f>
        <v>1189717.35</v>
      </c>
      <c r="O16" s="27">
        <f>'[1]Przed_og'!L8</f>
        <v>0</v>
      </c>
      <c r="P16" s="27">
        <f>'[1]Przed_og'!M8</f>
        <v>0</v>
      </c>
      <c r="Q16" s="27">
        <f>'[1]Przed_og'!N8</f>
        <v>0</v>
      </c>
      <c r="R16" s="27">
        <f>'[1]Przed_og'!O8</f>
        <v>0</v>
      </c>
      <c r="S16" s="27">
        <f>'[1]Przed_og'!P8</f>
        <v>0</v>
      </c>
      <c r="T16" s="27">
        <f>'[1]Przed_og'!Q8</f>
        <v>0</v>
      </c>
      <c r="U16" s="27">
        <f>'[1]Przed_og'!R8</f>
        <v>0</v>
      </c>
      <c r="V16" s="27">
        <f>'[1]Przed_og'!S8</f>
        <v>0</v>
      </c>
      <c r="W16" s="27">
        <f>'[1]Przed_og'!T8</f>
        <v>0</v>
      </c>
      <c r="X16" s="27">
        <f>'[1]Przed_og'!U8</f>
        <v>0</v>
      </c>
      <c r="Y16" s="27">
        <f>'[1]Przed_og'!V8</f>
        <v>0</v>
      </c>
      <c r="Z16" s="27">
        <f>'[1]Przed_og'!W8</f>
        <v>0</v>
      </c>
      <c r="AA16" s="27">
        <f>'[1]Przed_og'!X8</f>
        <v>0</v>
      </c>
      <c r="AB16" s="27">
        <f>'[1]Przed_og'!Y8</f>
        <v>0</v>
      </c>
      <c r="AC16" s="27">
        <f>'[1]Przed_og'!Z8</f>
        <v>0</v>
      </c>
      <c r="AD16" s="27">
        <f>'[1]Przed_og'!AA8</f>
        <v>0</v>
      </c>
      <c r="AE16" s="27">
        <f>'[1]Przed_og'!AB8</f>
        <v>0</v>
      </c>
      <c r="AF16" s="27">
        <f>'[1]Przed_og'!AC8</f>
        <v>0</v>
      </c>
      <c r="AG16" s="27">
        <f>'[1]Przed_og'!AD8</f>
        <v>0</v>
      </c>
      <c r="AH16" s="27">
        <f>'[1]Przed_og'!AE8</f>
        <v>0</v>
      </c>
    </row>
    <row r="17" spans="1:34" s="6" customFormat="1" ht="30" customHeight="1">
      <c r="A17" s="13" t="s">
        <v>24</v>
      </c>
      <c r="B17" s="14" t="s">
        <v>25</v>
      </c>
      <c r="C17" s="14"/>
      <c r="D17" s="14"/>
      <c r="E17" s="15">
        <f>E7-E11</f>
        <v>5774548.861700006</v>
      </c>
      <c r="F17" s="15">
        <f aca="true" t="shared" si="1" ref="F17:AH17">F7-F11</f>
        <v>10338917.086117506</v>
      </c>
      <c r="G17" s="15">
        <f t="shared" si="1"/>
        <v>8552740.14320708</v>
      </c>
      <c r="H17" s="15">
        <f t="shared" si="1"/>
        <v>8776263.359619208</v>
      </c>
      <c r="I17" s="15">
        <f t="shared" si="1"/>
        <v>8436037.321611956</v>
      </c>
      <c r="J17" s="15">
        <f t="shared" si="1"/>
        <v>8334519.083066098</v>
      </c>
      <c r="K17" s="15">
        <f t="shared" si="1"/>
        <v>8181078.599919505</v>
      </c>
      <c r="L17" s="15">
        <f t="shared" si="1"/>
        <v>8023057.286193624</v>
      </c>
      <c r="M17" s="15">
        <f t="shared" si="1"/>
        <v>7860358.209046595</v>
      </c>
      <c r="N17" s="15">
        <f t="shared" si="1"/>
        <v>7692880.500505939</v>
      </c>
      <c r="O17" s="15">
        <f t="shared" si="1"/>
        <v>7800727.442828953</v>
      </c>
      <c r="P17" s="15">
        <f t="shared" si="1"/>
        <v>8432685.382811457</v>
      </c>
      <c r="Q17" s="15">
        <f t="shared" si="1"/>
        <v>8220142.345664814</v>
      </c>
      <c r="R17" s="15">
        <f t="shared" si="1"/>
        <v>8002896.548464999</v>
      </c>
      <c r="S17" s="15">
        <f t="shared" si="1"/>
        <v>7780849.113176361</v>
      </c>
      <c r="T17" s="15">
        <f t="shared" si="1"/>
        <v>7901912.261756048</v>
      </c>
      <c r="U17" s="15">
        <f t="shared" si="1"/>
        <v>8027543.617555127</v>
      </c>
      <c r="V17" s="15">
        <f t="shared" si="1"/>
        <v>8157904.559586346</v>
      </c>
      <c r="W17" s="15">
        <f t="shared" si="1"/>
        <v>8293161.944857046</v>
      </c>
      <c r="X17" s="15">
        <f t="shared" si="1"/>
        <v>8433488.289490625</v>
      </c>
      <c r="Y17" s="15">
        <f t="shared" si="1"/>
        <v>8579061.955727994</v>
      </c>
      <c r="Z17" s="15">
        <f t="shared" si="1"/>
        <v>8730067.344996616</v>
      </c>
      <c r="AA17" s="15">
        <f t="shared" si="1"/>
        <v>8886695.097242445</v>
      </c>
      <c r="AB17" s="15">
        <f t="shared" si="1"/>
        <v>9049142.29672414</v>
      </c>
      <c r="AC17" s="15">
        <f t="shared" si="1"/>
        <v>9217612.684477568</v>
      </c>
      <c r="AD17" s="15">
        <f t="shared" si="1"/>
        <v>9392316.877663031</v>
      </c>
      <c r="AE17" s="15">
        <f t="shared" si="1"/>
        <v>9573472.596015975</v>
      </c>
      <c r="AF17" s="15">
        <f t="shared" si="1"/>
        <v>9761304.895627826</v>
      </c>
      <c r="AG17" s="15">
        <f t="shared" si="1"/>
        <v>9956046.410292089</v>
      </c>
      <c r="AH17" s="15">
        <f t="shared" si="1"/>
        <v>10157937.600656554</v>
      </c>
    </row>
    <row r="18" spans="1:34" s="6" customFormat="1" ht="28.5" customHeight="1">
      <c r="A18" s="13" t="s">
        <v>26</v>
      </c>
      <c r="B18" s="28" t="s">
        <v>27</v>
      </c>
      <c r="C18" s="28"/>
      <c r="D18" s="28"/>
      <c r="E18" s="15">
        <f>'[1]projekcje'!J30+'[1]projekcje'!J33</f>
        <v>2596471</v>
      </c>
      <c r="F18" s="15">
        <f>'[1]projekcje'!K30+'[1]projekcje'!K33</f>
        <v>0</v>
      </c>
      <c r="G18" s="15">
        <f>'[1]projekcje'!L30+'[1]projekcje'!L33</f>
        <v>0</v>
      </c>
      <c r="H18" s="15">
        <f>'[1]projekcje'!M30+'[1]projekcje'!M33</f>
        <v>0</v>
      </c>
      <c r="I18" s="15">
        <f>'[1]projekcje'!N30+'[1]projekcje'!N33</f>
        <v>0</v>
      </c>
      <c r="J18" s="15">
        <f>'[1]projekcje'!O30+'[1]projekcje'!O33</f>
        <v>0</v>
      </c>
      <c r="K18" s="15">
        <f>'[1]projekcje'!P30+'[1]projekcje'!P33</f>
        <v>0</v>
      </c>
      <c r="L18" s="15">
        <f>'[1]projekcje'!Q30+'[1]projekcje'!Q33</f>
        <v>0</v>
      </c>
      <c r="M18" s="15">
        <f>'[1]projekcje'!R30+'[1]projekcje'!R33</f>
        <v>0</v>
      </c>
      <c r="N18" s="15">
        <f>'[1]projekcje'!S30+'[1]projekcje'!S33</f>
        <v>0</v>
      </c>
      <c r="O18" s="15">
        <f>'[1]projekcje'!T30+'[1]projekcje'!T33</f>
        <v>0</v>
      </c>
      <c r="P18" s="15">
        <f>'[1]projekcje'!U30+'[1]projekcje'!U33</f>
        <v>0</v>
      </c>
      <c r="Q18" s="15">
        <f>'[1]projekcje'!V30+'[1]projekcje'!V33</f>
        <v>0</v>
      </c>
      <c r="R18" s="15">
        <f>'[1]projekcje'!W30+'[1]projekcje'!W33</f>
        <v>0</v>
      </c>
      <c r="S18" s="15">
        <f>'[1]projekcje'!X30+'[1]projekcje'!X33</f>
        <v>0</v>
      </c>
      <c r="T18" s="15">
        <f>'[1]projekcje'!Y30+'[1]projekcje'!Y33</f>
        <v>0</v>
      </c>
      <c r="U18" s="15">
        <f>'[1]projekcje'!Z30+'[1]projekcje'!Z33</f>
        <v>0</v>
      </c>
      <c r="V18" s="15">
        <f>'[1]projekcje'!AA30+'[1]projekcje'!AA33</f>
        <v>0</v>
      </c>
      <c r="W18" s="15">
        <f>'[1]projekcje'!AB30+'[1]projekcje'!AB33</f>
        <v>0</v>
      </c>
      <c r="X18" s="15">
        <f>'[1]projekcje'!AC30+'[1]projekcje'!AC33</f>
        <v>0</v>
      </c>
      <c r="Y18" s="15">
        <f>'[1]projekcje'!AD30+'[1]projekcje'!AD33</f>
        <v>0</v>
      </c>
      <c r="Z18" s="15">
        <f>'[1]projekcje'!AE30+'[1]projekcje'!AE33</f>
        <v>0</v>
      </c>
      <c r="AA18" s="15">
        <f>'[1]projekcje'!AF30+'[1]projekcje'!AF33</f>
        <v>0</v>
      </c>
      <c r="AB18" s="15">
        <f>'[1]projekcje'!AG30+'[1]projekcje'!AG33</f>
        <v>0</v>
      </c>
      <c r="AC18" s="15">
        <f>'[1]projekcje'!AH30+'[1]projekcje'!AH33</f>
        <v>0</v>
      </c>
      <c r="AD18" s="15">
        <f>'[1]projekcje'!AI30+'[1]projekcje'!AI33</f>
        <v>0</v>
      </c>
      <c r="AE18" s="15">
        <f>'[1]projekcje'!AJ30+'[1]projekcje'!AJ33</f>
        <v>0</v>
      </c>
      <c r="AF18" s="15">
        <f>'[1]projekcje'!AK30+'[1]projekcje'!AK33</f>
        <v>0</v>
      </c>
      <c r="AG18" s="15">
        <f>'[1]projekcje'!AL30+'[1]projekcje'!AL33</f>
        <v>0</v>
      </c>
      <c r="AH18" s="15">
        <f>'[1]projekcje'!AM30+'[1]projekcje'!AM33</f>
        <v>0</v>
      </c>
    </row>
    <row r="19" spans="1:34" s="25" customFormat="1" ht="38.25">
      <c r="A19" s="20" t="s">
        <v>13</v>
      </c>
      <c r="B19" s="21"/>
      <c r="C19" s="22"/>
      <c r="D19" s="29" t="s">
        <v>28</v>
      </c>
      <c r="E19" s="24">
        <f>'[1]projekcje'!J31+'[1]projekcje'!J34</f>
        <v>2596471</v>
      </c>
      <c r="F19" s="24">
        <f>'[1]projekcje'!K31+'[1]projekcje'!K34</f>
        <v>0</v>
      </c>
      <c r="G19" s="24">
        <f>'[1]projekcje'!L31+'[1]projekcje'!L34</f>
        <v>0</v>
      </c>
      <c r="H19" s="24">
        <f>'[1]projekcje'!M31+'[1]projekcje'!M34</f>
        <v>0</v>
      </c>
      <c r="I19" s="24">
        <f>'[1]projekcje'!N31+'[1]projekcje'!N34</f>
        <v>0</v>
      </c>
      <c r="J19" s="24">
        <f>'[1]projekcje'!O31+'[1]projekcje'!O34</f>
        <v>0</v>
      </c>
      <c r="K19" s="24">
        <f>'[1]projekcje'!P31+'[1]projekcje'!P34</f>
        <v>0</v>
      </c>
      <c r="L19" s="24">
        <f>'[1]projekcje'!Q31+'[1]projekcje'!Q34</f>
        <v>0</v>
      </c>
      <c r="M19" s="24">
        <f>'[1]projekcje'!R31+'[1]projekcje'!R34</f>
        <v>0</v>
      </c>
      <c r="N19" s="24">
        <f>'[1]projekcje'!S31+'[1]projekcje'!S34</f>
        <v>0</v>
      </c>
      <c r="O19" s="24">
        <f>'[1]projekcje'!T31+'[1]projekcje'!T34</f>
        <v>0</v>
      </c>
      <c r="P19" s="24">
        <f>'[1]projekcje'!U31+'[1]projekcje'!U34</f>
        <v>0</v>
      </c>
      <c r="Q19" s="24">
        <f>'[1]projekcje'!V31+'[1]projekcje'!V34</f>
        <v>0</v>
      </c>
      <c r="R19" s="24">
        <f>'[1]projekcje'!W31+'[1]projekcje'!W34</f>
        <v>0</v>
      </c>
      <c r="S19" s="24">
        <f>'[1]projekcje'!X31+'[1]projekcje'!X34</f>
        <v>0</v>
      </c>
      <c r="T19" s="24">
        <f>'[1]projekcje'!Y31+'[1]projekcje'!Y34</f>
        <v>0</v>
      </c>
      <c r="U19" s="24">
        <f>'[1]projekcje'!Z31+'[1]projekcje'!Z34</f>
        <v>0</v>
      </c>
      <c r="V19" s="24">
        <f>'[1]projekcje'!AA31+'[1]projekcje'!AA34</f>
        <v>0</v>
      </c>
      <c r="W19" s="24">
        <f>'[1]projekcje'!AB31+'[1]projekcje'!AB34</f>
        <v>0</v>
      </c>
      <c r="X19" s="24">
        <f>'[1]projekcje'!AC31+'[1]projekcje'!AC34</f>
        <v>0</v>
      </c>
      <c r="Y19" s="24">
        <f>'[1]projekcje'!AD31+'[1]projekcje'!AD34</f>
        <v>0</v>
      </c>
      <c r="Z19" s="24">
        <f>'[1]projekcje'!AE31+'[1]projekcje'!AE34</f>
        <v>0</v>
      </c>
      <c r="AA19" s="24">
        <f>'[1]projekcje'!AF31+'[1]projekcje'!AF34</f>
        <v>0</v>
      </c>
      <c r="AB19" s="24">
        <f>'[1]projekcje'!AG31+'[1]projekcje'!AG34</f>
        <v>0</v>
      </c>
      <c r="AC19" s="24">
        <f>'[1]projekcje'!AH31+'[1]projekcje'!AH34</f>
        <v>0</v>
      </c>
      <c r="AD19" s="24">
        <f>'[1]projekcje'!AI31+'[1]projekcje'!AI34</f>
        <v>0</v>
      </c>
      <c r="AE19" s="24">
        <f>'[1]projekcje'!AJ31+'[1]projekcje'!AJ34</f>
        <v>0</v>
      </c>
      <c r="AF19" s="24">
        <f>'[1]projekcje'!AK31+'[1]projekcje'!AK34</f>
        <v>0</v>
      </c>
      <c r="AG19" s="24">
        <f>'[1]projekcje'!AL31+'[1]projekcje'!AL34</f>
        <v>0</v>
      </c>
      <c r="AH19" s="24">
        <f>'[1]projekcje'!AM31+'[1]projekcje'!AM34</f>
        <v>0</v>
      </c>
    </row>
    <row r="20" spans="1:34" s="6" customFormat="1" ht="14.25">
      <c r="A20" s="13" t="s">
        <v>29</v>
      </c>
      <c r="B20" s="14" t="s">
        <v>30</v>
      </c>
      <c r="C20" s="14"/>
      <c r="D20" s="14"/>
      <c r="E20" s="15">
        <f>'[1]projekcje'!J32-'[1]projekcje'!J33</f>
        <v>0</v>
      </c>
      <c r="F20" s="15">
        <f>'[1]projekcje'!K32-'[1]projekcje'!K33</f>
        <v>0</v>
      </c>
      <c r="G20" s="15">
        <f>'[1]projekcje'!L32-'[1]projekcje'!L33</f>
        <v>0</v>
      </c>
      <c r="H20" s="15">
        <f>'[1]projekcje'!M32-'[1]projekcje'!M33</f>
        <v>0</v>
      </c>
      <c r="I20" s="15">
        <f>'[1]projekcje'!N32-'[1]projekcje'!N33</f>
        <v>0</v>
      </c>
      <c r="J20" s="15">
        <f>'[1]projekcje'!O32-'[1]projekcje'!O33</f>
        <v>0</v>
      </c>
      <c r="K20" s="15">
        <f>'[1]projekcje'!P32-'[1]projekcje'!P33</f>
        <v>0</v>
      </c>
      <c r="L20" s="15">
        <f>'[1]projekcje'!Q32-'[1]projekcje'!Q33</f>
        <v>0</v>
      </c>
      <c r="M20" s="15">
        <f>'[1]projekcje'!R32-'[1]projekcje'!R33</f>
        <v>0</v>
      </c>
      <c r="N20" s="15">
        <f>'[1]projekcje'!S32-'[1]projekcje'!S33</f>
        <v>0</v>
      </c>
      <c r="O20" s="15">
        <f>'[1]projekcje'!T32-'[1]projekcje'!T33</f>
        <v>0</v>
      </c>
      <c r="P20" s="15">
        <f>'[1]projekcje'!U32-'[1]projekcje'!U33</f>
        <v>0</v>
      </c>
      <c r="Q20" s="15">
        <f>'[1]projekcje'!V32-'[1]projekcje'!V33</f>
        <v>0</v>
      </c>
      <c r="R20" s="15">
        <f>'[1]projekcje'!W32-'[1]projekcje'!W33</f>
        <v>0</v>
      </c>
      <c r="S20" s="15">
        <f>'[1]projekcje'!X32-'[1]projekcje'!X33</f>
        <v>0</v>
      </c>
      <c r="T20" s="15">
        <f>'[1]projekcje'!Y32-'[1]projekcje'!Y33</f>
        <v>0</v>
      </c>
      <c r="U20" s="15">
        <f>'[1]projekcje'!Z32-'[1]projekcje'!Z33</f>
        <v>0</v>
      </c>
      <c r="V20" s="15">
        <f>'[1]projekcje'!AA32-'[1]projekcje'!AA33</f>
        <v>0</v>
      </c>
      <c r="W20" s="15">
        <f>'[1]projekcje'!AB32-'[1]projekcje'!AB33</f>
        <v>0</v>
      </c>
      <c r="X20" s="15">
        <f>'[1]projekcje'!AC32-'[1]projekcje'!AC33</f>
        <v>0</v>
      </c>
      <c r="Y20" s="15">
        <f>'[1]projekcje'!AD32-'[1]projekcje'!AD33</f>
        <v>0</v>
      </c>
      <c r="Z20" s="15">
        <f>'[1]projekcje'!AE32-'[1]projekcje'!AE33</f>
        <v>0</v>
      </c>
      <c r="AA20" s="15">
        <f>'[1]projekcje'!AF32-'[1]projekcje'!AF33</f>
        <v>0</v>
      </c>
      <c r="AB20" s="15">
        <f>'[1]projekcje'!AG32-'[1]projekcje'!AG33</f>
        <v>0</v>
      </c>
      <c r="AC20" s="15">
        <f>'[1]projekcje'!AH32-'[1]projekcje'!AH33</f>
        <v>0</v>
      </c>
      <c r="AD20" s="15">
        <f>'[1]projekcje'!AI32-'[1]projekcje'!AI33</f>
        <v>0</v>
      </c>
      <c r="AE20" s="15">
        <f>'[1]projekcje'!AJ32-'[1]projekcje'!AJ33</f>
        <v>0</v>
      </c>
      <c r="AF20" s="15">
        <f>'[1]projekcje'!AK32-'[1]projekcje'!AK33</f>
        <v>0</v>
      </c>
      <c r="AG20" s="15">
        <f>'[1]projekcje'!AL32-'[1]projekcje'!AL33</f>
        <v>0</v>
      </c>
      <c r="AH20" s="15">
        <f>'[1]projekcje'!AM32-'[1]projekcje'!AM33</f>
        <v>0</v>
      </c>
    </row>
    <row r="21" spans="1:34" s="6" customFormat="1" ht="14.25">
      <c r="A21" s="13" t="s">
        <v>31</v>
      </c>
      <c r="B21" s="30" t="s">
        <v>32</v>
      </c>
      <c r="C21" s="30"/>
      <c r="D21" s="30"/>
      <c r="E21" s="15">
        <f>E17+E18+E20</f>
        <v>8371019.861700006</v>
      </c>
      <c r="F21" s="15">
        <f aca="true" t="shared" si="2" ref="F21:AH21">F17+F18+F20</f>
        <v>10338917.086117506</v>
      </c>
      <c r="G21" s="15">
        <f t="shared" si="2"/>
        <v>8552740.14320708</v>
      </c>
      <c r="H21" s="15">
        <f t="shared" si="2"/>
        <v>8776263.359619208</v>
      </c>
      <c r="I21" s="15">
        <f t="shared" si="2"/>
        <v>8436037.321611956</v>
      </c>
      <c r="J21" s="15">
        <f t="shared" si="2"/>
        <v>8334519.083066098</v>
      </c>
      <c r="K21" s="15">
        <f t="shared" si="2"/>
        <v>8181078.599919505</v>
      </c>
      <c r="L21" s="15">
        <f t="shared" si="2"/>
        <v>8023057.286193624</v>
      </c>
      <c r="M21" s="15">
        <f t="shared" si="2"/>
        <v>7860358.209046595</v>
      </c>
      <c r="N21" s="15">
        <f t="shared" si="2"/>
        <v>7692880.500505939</v>
      </c>
      <c r="O21" s="15">
        <f t="shared" si="2"/>
        <v>7800727.442828953</v>
      </c>
      <c r="P21" s="15">
        <f t="shared" si="2"/>
        <v>8432685.382811457</v>
      </c>
      <c r="Q21" s="15">
        <f t="shared" si="2"/>
        <v>8220142.345664814</v>
      </c>
      <c r="R21" s="15">
        <f t="shared" si="2"/>
        <v>8002896.548464999</v>
      </c>
      <c r="S21" s="15">
        <f t="shared" si="2"/>
        <v>7780849.113176361</v>
      </c>
      <c r="T21" s="15">
        <f t="shared" si="2"/>
        <v>7901912.261756048</v>
      </c>
      <c r="U21" s="15">
        <f t="shared" si="2"/>
        <v>8027543.617555127</v>
      </c>
      <c r="V21" s="15">
        <f t="shared" si="2"/>
        <v>8157904.559586346</v>
      </c>
      <c r="W21" s="15">
        <f t="shared" si="2"/>
        <v>8293161.944857046</v>
      </c>
      <c r="X21" s="15">
        <f t="shared" si="2"/>
        <v>8433488.289490625</v>
      </c>
      <c r="Y21" s="15">
        <f t="shared" si="2"/>
        <v>8579061.955727994</v>
      </c>
      <c r="Z21" s="15">
        <f t="shared" si="2"/>
        <v>8730067.344996616</v>
      </c>
      <c r="AA21" s="15">
        <f t="shared" si="2"/>
        <v>8886695.097242445</v>
      </c>
      <c r="AB21" s="15">
        <f t="shared" si="2"/>
        <v>9049142.29672414</v>
      </c>
      <c r="AC21" s="15">
        <f t="shared" si="2"/>
        <v>9217612.684477568</v>
      </c>
      <c r="AD21" s="15">
        <f t="shared" si="2"/>
        <v>9392316.877663031</v>
      </c>
      <c r="AE21" s="15">
        <f t="shared" si="2"/>
        <v>9573472.596015975</v>
      </c>
      <c r="AF21" s="15">
        <f t="shared" si="2"/>
        <v>9761304.895627826</v>
      </c>
      <c r="AG21" s="15">
        <f t="shared" si="2"/>
        <v>9956046.410292089</v>
      </c>
      <c r="AH21" s="15">
        <f t="shared" si="2"/>
        <v>10157937.600656554</v>
      </c>
    </row>
    <row r="22" spans="1:34" s="6" customFormat="1" ht="14.25">
      <c r="A22" s="13" t="s">
        <v>33</v>
      </c>
      <c r="B22" s="30" t="s">
        <v>34</v>
      </c>
      <c r="C22" s="30"/>
      <c r="D22" s="30"/>
      <c r="E22" s="15">
        <f>E23+E24</f>
        <v>4741261</v>
      </c>
      <c r="F22" s="15">
        <f aca="true" t="shared" si="3" ref="F22:AH22">F23+F24</f>
        <v>2897991</v>
      </c>
      <c r="G22" s="15">
        <f t="shared" si="3"/>
        <v>3106208</v>
      </c>
      <c r="H22" s="15">
        <f t="shared" si="3"/>
        <v>3358157</v>
      </c>
      <c r="I22" s="15">
        <f t="shared" si="3"/>
        <v>5217102.32</v>
      </c>
      <c r="J22" s="15">
        <f t="shared" si="3"/>
        <v>5278527.32</v>
      </c>
      <c r="K22" s="15">
        <f t="shared" si="3"/>
        <v>5243152.32</v>
      </c>
      <c r="L22" s="15">
        <f t="shared" si="3"/>
        <v>5177708.32</v>
      </c>
      <c r="M22" s="15">
        <f t="shared" si="3"/>
        <v>4326860.32</v>
      </c>
      <c r="N22" s="15">
        <f t="shared" si="3"/>
        <v>4439465</v>
      </c>
      <c r="O22" s="15">
        <f t="shared" si="3"/>
        <v>2729694.48</v>
      </c>
      <c r="P22" s="15">
        <f t="shared" si="3"/>
        <v>2284812</v>
      </c>
      <c r="Q22" s="15">
        <f t="shared" si="3"/>
        <v>1695550</v>
      </c>
      <c r="R22" s="15">
        <f t="shared" si="3"/>
        <v>1311759</v>
      </c>
      <c r="S22" s="15">
        <f t="shared" si="3"/>
        <v>740950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  <c r="AD22" s="15">
        <f t="shared" si="3"/>
        <v>0</v>
      </c>
      <c r="AE22" s="15">
        <f t="shared" si="3"/>
        <v>0</v>
      </c>
      <c r="AF22" s="15">
        <f t="shared" si="3"/>
        <v>0</v>
      </c>
      <c r="AG22" s="15">
        <f t="shared" si="3"/>
        <v>0</v>
      </c>
      <c r="AH22" s="15">
        <f t="shared" si="3"/>
        <v>0</v>
      </c>
    </row>
    <row r="23" spans="1:34" ht="27.75" customHeight="1">
      <c r="A23" s="16" t="s">
        <v>9</v>
      </c>
      <c r="B23" s="17"/>
      <c r="C23" s="31" t="s">
        <v>35</v>
      </c>
      <c r="D23" s="31"/>
      <c r="E23" s="19">
        <f>'[1]kredyty'!K19</f>
        <v>2897829</v>
      </c>
      <c r="F23" s="19">
        <f>'[1]kredyty'!L19</f>
        <v>1100000</v>
      </c>
      <c r="G23" s="19">
        <f>'[1]kredyty'!M19</f>
        <v>1440000</v>
      </c>
      <c r="H23" s="19">
        <f>'[1]kredyty'!N19</f>
        <v>1834000</v>
      </c>
      <c r="I23" s="19">
        <f>'[1]kredyty'!O19</f>
        <v>3898333.32</v>
      </c>
      <c r="J23" s="19">
        <f>'[1]kredyty'!P19</f>
        <v>4098333.32</v>
      </c>
      <c r="K23" s="19">
        <f>'[1]kredyty'!Q19</f>
        <v>4198333.32</v>
      </c>
      <c r="L23" s="19">
        <f>'[1]kredyty'!R19</f>
        <v>4298333.32</v>
      </c>
      <c r="M23" s="19">
        <f>'[1]kredyty'!S19</f>
        <v>3598333.32</v>
      </c>
      <c r="N23" s="19">
        <f>'[1]kredyty'!T19</f>
        <v>3870930</v>
      </c>
      <c r="O23" s="19">
        <f>'[1]kredyty'!U19</f>
        <v>2398333.48</v>
      </c>
      <c r="P23" s="19">
        <f>'[1]kredyty'!V19</f>
        <v>1990000</v>
      </c>
      <c r="Q23" s="19">
        <f>'[1]kredyty'!W19</f>
        <v>1500000</v>
      </c>
      <c r="R23" s="19">
        <f>'[1]kredyty'!X19</f>
        <v>1200000</v>
      </c>
      <c r="S23" s="19">
        <f>'[1]kredyty'!Y19</f>
        <v>700000</v>
      </c>
      <c r="T23" s="19">
        <f>'[1]kredyty'!Z19</f>
        <v>0</v>
      </c>
      <c r="U23" s="19">
        <f>'[1]kredyty'!AA19</f>
        <v>0</v>
      </c>
      <c r="V23" s="19">
        <f>'[1]kredyty'!AB19</f>
        <v>0</v>
      </c>
      <c r="W23" s="19">
        <f>'[1]kredyty'!AC19</f>
        <v>0</v>
      </c>
      <c r="X23" s="19">
        <f>'[1]kredyty'!AD19</f>
        <v>0</v>
      </c>
      <c r="Y23" s="19">
        <f>'[1]kredyty'!AE19</f>
        <v>0</v>
      </c>
      <c r="Z23" s="19">
        <f>'[1]kredyty'!AF19</f>
        <v>0</v>
      </c>
      <c r="AA23" s="19">
        <f>'[1]kredyty'!AG19</f>
        <v>0</v>
      </c>
      <c r="AB23" s="19">
        <f>'[1]kredyty'!AH19</f>
        <v>0</v>
      </c>
      <c r="AC23" s="19">
        <f>'[1]kredyty'!AI19</f>
        <v>0</v>
      </c>
      <c r="AD23" s="19">
        <f>'[1]kredyty'!AJ19</f>
        <v>0</v>
      </c>
      <c r="AE23" s="19">
        <f>'[1]kredyty'!AK19</f>
        <v>0</v>
      </c>
      <c r="AF23" s="19">
        <f>'[1]kredyty'!AL19</f>
        <v>0</v>
      </c>
      <c r="AG23" s="19">
        <f>'[1]kredyty'!AM19</f>
        <v>0</v>
      </c>
      <c r="AH23" s="19">
        <f>'[1]kredyty'!AN19</f>
        <v>0</v>
      </c>
    </row>
    <row r="24" spans="1:34" ht="15">
      <c r="A24" s="16" t="s">
        <v>11</v>
      </c>
      <c r="B24" s="17"/>
      <c r="C24" s="31" t="s">
        <v>36</v>
      </c>
      <c r="D24" s="31"/>
      <c r="E24" s="19">
        <f>'[1]Wydatki'!N16</f>
        <v>1843432</v>
      </c>
      <c r="F24" s="19">
        <f>'[1]Wydatki'!O16</f>
        <v>1797991</v>
      </c>
      <c r="G24" s="19">
        <f>'[1]Wydatki'!P16</f>
        <v>1666208</v>
      </c>
      <c r="H24" s="19">
        <f>'[1]Wydatki'!Q16</f>
        <v>1524157</v>
      </c>
      <c r="I24" s="19">
        <f>'[1]Wydatki'!R16</f>
        <v>1318769</v>
      </c>
      <c r="J24" s="19">
        <f>'[1]Wydatki'!S16</f>
        <v>1180194</v>
      </c>
      <c r="K24" s="19">
        <f>'[1]Wydatki'!T16</f>
        <v>1044819</v>
      </c>
      <c r="L24" s="19">
        <f>'[1]Wydatki'!U16</f>
        <v>879375</v>
      </c>
      <c r="M24" s="19">
        <f>'[1]Wydatki'!V16</f>
        <v>728527</v>
      </c>
      <c r="N24" s="19">
        <f>'[1]Wydatki'!W16</f>
        <v>568535</v>
      </c>
      <c r="O24" s="19">
        <f>'[1]Wydatki'!X16</f>
        <v>331361</v>
      </c>
      <c r="P24" s="19">
        <f>'[1]Wydatki'!Y16</f>
        <v>294812</v>
      </c>
      <c r="Q24" s="19">
        <f>'[1]Wydatki'!Z16</f>
        <v>195550</v>
      </c>
      <c r="R24" s="19">
        <f>'[1]Wydatki'!AA16</f>
        <v>111759</v>
      </c>
      <c r="S24" s="19">
        <f>'[1]Wydatki'!AB16</f>
        <v>40950</v>
      </c>
      <c r="T24" s="19">
        <f>'[1]Wydatki'!AC16</f>
        <v>0</v>
      </c>
      <c r="U24" s="19">
        <f>'[1]Wydatki'!AD16</f>
        <v>0</v>
      </c>
      <c r="V24" s="19">
        <f>'[1]Wydatki'!AE16</f>
        <v>0</v>
      </c>
      <c r="W24" s="19">
        <f>'[1]Wydatki'!AF16</f>
        <v>0</v>
      </c>
      <c r="X24" s="19">
        <f>'[1]Wydatki'!AG16</f>
        <v>0</v>
      </c>
      <c r="Y24" s="19">
        <f>'[1]Wydatki'!AH16</f>
        <v>0</v>
      </c>
      <c r="Z24" s="19">
        <f>'[1]Wydatki'!AI16</f>
        <v>0</v>
      </c>
      <c r="AA24" s="19">
        <f>'[1]Wydatki'!AJ16</f>
        <v>0</v>
      </c>
      <c r="AB24" s="19">
        <f>'[1]Wydatki'!AK16</f>
        <v>0</v>
      </c>
      <c r="AC24" s="19">
        <f>'[1]Wydatki'!AL16</f>
        <v>0</v>
      </c>
      <c r="AD24" s="19">
        <f>'[1]Wydatki'!AM16</f>
        <v>0</v>
      </c>
      <c r="AE24" s="19">
        <f>'[1]Wydatki'!AN16</f>
        <v>0</v>
      </c>
      <c r="AF24" s="19">
        <f>'[1]Wydatki'!AO16</f>
        <v>0</v>
      </c>
      <c r="AG24" s="19">
        <f>'[1]Wydatki'!AP16</f>
        <v>0</v>
      </c>
      <c r="AH24" s="19">
        <f>'[1]Wydatki'!AQ16</f>
        <v>0</v>
      </c>
    </row>
    <row r="25" spans="1:34" s="6" customFormat="1" ht="14.25">
      <c r="A25" s="13" t="s">
        <v>37</v>
      </c>
      <c r="B25" s="28" t="s">
        <v>38</v>
      </c>
      <c r="C25" s="28"/>
      <c r="D25" s="28"/>
      <c r="E25" s="15">
        <f>'[1]projekcje'!J35</f>
        <v>0</v>
      </c>
      <c r="F25" s="15">
        <f>'[1]projekcje'!K35</f>
        <v>0</v>
      </c>
      <c r="G25" s="15">
        <f>'[1]projekcje'!L35</f>
        <v>0</v>
      </c>
      <c r="H25" s="15">
        <f>'[1]projekcje'!M35</f>
        <v>0</v>
      </c>
      <c r="I25" s="15">
        <f>'[1]projekcje'!N35</f>
        <v>0</v>
      </c>
      <c r="J25" s="15">
        <f>'[1]projekcje'!O35</f>
        <v>0</v>
      </c>
      <c r="K25" s="15">
        <f>'[1]projekcje'!P35</f>
        <v>0</v>
      </c>
      <c r="L25" s="15">
        <f>'[1]projekcje'!Q35</f>
        <v>0</v>
      </c>
      <c r="M25" s="15">
        <f>'[1]projekcje'!R35</f>
        <v>0</v>
      </c>
      <c r="N25" s="15">
        <f>'[1]projekcje'!S35</f>
        <v>0</v>
      </c>
      <c r="O25" s="15">
        <f>'[1]projekcje'!T35</f>
        <v>0</v>
      </c>
      <c r="P25" s="15">
        <f>'[1]projekcje'!U35</f>
        <v>0</v>
      </c>
      <c r="Q25" s="15">
        <f>'[1]projekcje'!V35</f>
        <v>0</v>
      </c>
      <c r="R25" s="15">
        <f>'[1]projekcje'!W35</f>
        <v>0</v>
      </c>
      <c r="S25" s="15">
        <f>'[1]projekcje'!X35</f>
        <v>0</v>
      </c>
      <c r="T25" s="15">
        <f>'[1]projekcje'!Y35</f>
        <v>0</v>
      </c>
      <c r="U25" s="15">
        <f>'[1]projekcje'!Z35</f>
        <v>0</v>
      </c>
      <c r="V25" s="15">
        <f>'[1]projekcje'!AA35</f>
        <v>0</v>
      </c>
      <c r="W25" s="15">
        <f>'[1]projekcje'!AB35</f>
        <v>0</v>
      </c>
      <c r="X25" s="15">
        <f>'[1]projekcje'!AC35</f>
        <v>0</v>
      </c>
      <c r="Y25" s="15">
        <f>'[1]projekcje'!AD35</f>
        <v>0</v>
      </c>
      <c r="Z25" s="15">
        <f>'[1]projekcje'!AE35</f>
        <v>0</v>
      </c>
      <c r="AA25" s="15">
        <f>'[1]projekcje'!AF35</f>
        <v>0</v>
      </c>
      <c r="AB25" s="15">
        <f>'[1]projekcje'!AG35</f>
        <v>0</v>
      </c>
      <c r="AC25" s="15">
        <f>'[1]projekcje'!AH35</f>
        <v>0</v>
      </c>
      <c r="AD25" s="15">
        <f>'[1]projekcje'!AI35</f>
        <v>0</v>
      </c>
      <c r="AE25" s="15">
        <f>'[1]projekcje'!AJ35</f>
        <v>0</v>
      </c>
      <c r="AF25" s="15">
        <f>'[1]projekcje'!AK35</f>
        <v>0</v>
      </c>
      <c r="AG25" s="15">
        <f>'[1]projekcje'!AL35</f>
        <v>0</v>
      </c>
      <c r="AH25" s="15">
        <f>'[1]projekcje'!AM35</f>
        <v>0</v>
      </c>
    </row>
    <row r="26" spans="1:34" s="6" customFormat="1" ht="14.25">
      <c r="A26" s="13" t="s">
        <v>39</v>
      </c>
      <c r="B26" s="14" t="s">
        <v>40</v>
      </c>
      <c r="C26" s="14"/>
      <c r="D26" s="14"/>
      <c r="E26" s="15">
        <f>E21-E22-E25</f>
        <v>3629758.861700006</v>
      </c>
      <c r="F26" s="15">
        <f aca="true" t="shared" si="4" ref="F26:AH26">F21-F22-F25</f>
        <v>7440926.086117506</v>
      </c>
      <c r="G26" s="15">
        <f t="shared" si="4"/>
        <v>5446532.143207081</v>
      </c>
      <c r="H26" s="15">
        <f t="shared" si="4"/>
        <v>5418106.359619208</v>
      </c>
      <c r="I26" s="15">
        <f t="shared" si="4"/>
        <v>3218935.0016119555</v>
      </c>
      <c r="J26" s="15">
        <f t="shared" si="4"/>
        <v>3055991.763066098</v>
      </c>
      <c r="K26" s="15">
        <f t="shared" si="4"/>
        <v>2937926.279919505</v>
      </c>
      <c r="L26" s="15">
        <f t="shared" si="4"/>
        <v>2845348.966193624</v>
      </c>
      <c r="M26" s="15">
        <f t="shared" si="4"/>
        <v>3533497.8890465945</v>
      </c>
      <c r="N26" s="15">
        <f t="shared" si="4"/>
        <v>3253415.500505939</v>
      </c>
      <c r="O26" s="15">
        <f t="shared" si="4"/>
        <v>5071032.962828953</v>
      </c>
      <c r="P26" s="15">
        <f t="shared" si="4"/>
        <v>6147873.382811457</v>
      </c>
      <c r="Q26" s="15">
        <f t="shared" si="4"/>
        <v>6524592.345664814</v>
      </c>
      <c r="R26" s="15">
        <f t="shared" si="4"/>
        <v>6691137.548464999</v>
      </c>
      <c r="S26" s="15">
        <f t="shared" si="4"/>
        <v>7039899.113176361</v>
      </c>
      <c r="T26" s="15">
        <f t="shared" si="4"/>
        <v>7901912.261756048</v>
      </c>
      <c r="U26" s="15">
        <f t="shared" si="4"/>
        <v>8027543.617555127</v>
      </c>
      <c r="V26" s="15">
        <f t="shared" si="4"/>
        <v>8157904.559586346</v>
      </c>
      <c r="W26" s="15">
        <f t="shared" si="4"/>
        <v>8293161.944857046</v>
      </c>
      <c r="X26" s="15">
        <f t="shared" si="4"/>
        <v>8433488.289490625</v>
      </c>
      <c r="Y26" s="15">
        <f t="shared" si="4"/>
        <v>8579061.955727994</v>
      </c>
      <c r="Z26" s="15">
        <f t="shared" si="4"/>
        <v>8730067.344996616</v>
      </c>
      <c r="AA26" s="15">
        <f t="shared" si="4"/>
        <v>8886695.097242445</v>
      </c>
      <c r="AB26" s="15">
        <f t="shared" si="4"/>
        <v>9049142.29672414</v>
      </c>
      <c r="AC26" s="15">
        <f t="shared" si="4"/>
        <v>9217612.684477568</v>
      </c>
      <c r="AD26" s="15">
        <f t="shared" si="4"/>
        <v>9392316.877663031</v>
      </c>
      <c r="AE26" s="15">
        <f t="shared" si="4"/>
        <v>9573472.596015975</v>
      </c>
      <c r="AF26" s="15">
        <f t="shared" si="4"/>
        <v>9761304.895627826</v>
      </c>
      <c r="AG26" s="15">
        <f t="shared" si="4"/>
        <v>9956046.410292089</v>
      </c>
      <c r="AH26" s="15">
        <f t="shared" si="4"/>
        <v>10157937.600656554</v>
      </c>
    </row>
    <row r="27" spans="1:34" s="6" customFormat="1" ht="14.25">
      <c r="A27" s="13" t="s">
        <v>41</v>
      </c>
      <c r="B27" s="30" t="s">
        <v>42</v>
      </c>
      <c r="C27" s="30"/>
      <c r="D27" s="30"/>
      <c r="E27" s="15">
        <f>'[1]Wydatki'!N20</f>
        <v>9029759</v>
      </c>
      <c r="F27" s="15">
        <f>'[1]Wydatki'!O20</f>
        <v>7034870</v>
      </c>
      <c r="G27" s="15">
        <f>'[1]Wydatki'!P20</f>
        <v>5066253</v>
      </c>
      <c r="H27" s="15">
        <f>'[1]Wydatki'!Q20</f>
        <v>5064248</v>
      </c>
      <c r="I27" s="15">
        <f>'[1]Wydatki'!R20</f>
        <v>2892158</v>
      </c>
      <c r="J27" s="15">
        <f>'[1]Wydatki'!S20</f>
        <v>2756973</v>
      </c>
      <c r="K27" s="15">
        <f>'[1]Wydatki'!T20</f>
        <v>2667361</v>
      </c>
      <c r="L27" s="15">
        <f>'[1]Wydatki'!U20</f>
        <v>2603947</v>
      </c>
      <c r="M27" s="15">
        <f>'[1]Wydatki'!V20</f>
        <v>3321989</v>
      </c>
      <c r="N27" s="15">
        <f>'[1]Wydatki'!W20</f>
        <v>3072547</v>
      </c>
      <c r="O27" s="15">
        <f>'[1]Wydatki'!X20</f>
        <v>4921571</v>
      </c>
      <c r="P27" s="15">
        <f>'[1]Wydatki'!Y20</f>
        <v>6030603</v>
      </c>
      <c r="Q27" s="15">
        <f>'[1]Wydatki'!Z20</f>
        <v>6440318</v>
      </c>
      <c r="R27" s="15">
        <f>'[1]Wydatki'!AA20</f>
        <v>6640684</v>
      </c>
      <c r="S27" s="15">
        <f>'[1]Wydatki'!AB20</f>
        <v>7024113</v>
      </c>
      <c r="T27" s="15">
        <f>'[1]Wydatki'!AC20</f>
        <v>0</v>
      </c>
      <c r="U27" s="15">
        <f>'[1]Wydatki'!AD20</f>
        <v>0</v>
      </c>
      <c r="V27" s="15">
        <f>'[1]Wydatki'!AE20</f>
        <v>0</v>
      </c>
      <c r="W27" s="15">
        <f>'[1]Wydatki'!AF20</f>
        <v>0</v>
      </c>
      <c r="X27" s="15">
        <f>'[1]Wydatki'!AG20</f>
        <v>0</v>
      </c>
      <c r="Y27" s="15">
        <f>'[1]Wydatki'!AH20</f>
        <v>0</v>
      </c>
      <c r="Z27" s="15">
        <f>'[1]Wydatki'!AI20</f>
        <v>0</v>
      </c>
      <c r="AA27" s="15">
        <f>'[1]Wydatki'!AJ20</f>
        <v>0</v>
      </c>
      <c r="AB27" s="15">
        <f>'[1]Wydatki'!AK20</f>
        <v>0</v>
      </c>
      <c r="AC27" s="15">
        <f>'[1]Wydatki'!AL20</f>
        <v>0</v>
      </c>
      <c r="AD27" s="15">
        <f>'[1]Wydatki'!AM20</f>
        <v>0</v>
      </c>
      <c r="AE27" s="15">
        <f>'[1]Wydatki'!AN20</f>
        <v>0</v>
      </c>
      <c r="AF27" s="15">
        <f>'[1]Wydatki'!AO20</f>
        <v>0</v>
      </c>
      <c r="AG27" s="15">
        <f>'[1]Wydatki'!AP20</f>
        <v>0</v>
      </c>
      <c r="AH27" s="15">
        <f>'[1]Wydatki'!AQ20</f>
        <v>0</v>
      </c>
    </row>
    <row r="28" spans="1:34" s="25" customFormat="1" ht="25.5">
      <c r="A28" s="20" t="s">
        <v>13</v>
      </c>
      <c r="B28" s="21"/>
      <c r="C28" s="22"/>
      <c r="D28" s="29" t="s">
        <v>43</v>
      </c>
      <c r="E28" s="32">
        <f>'[1]Przed_og'!B9</f>
        <v>8950759</v>
      </c>
      <c r="F28" s="32">
        <f>'[1]Przed_og'!C9</f>
        <v>7034870</v>
      </c>
      <c r="G28" s="32">
        <f>'[1]Przed_og'!D9</f>
        <v>5066253</v>
      </c>
      <c r="H28" s="32">
        <f>'[1]Przed_og'!E9</f>
        <v>5064248</v>
      </c>
      <c r="I28" s="32">
        <f>'[1]Przed_og'!F9</f>
        <v>2892158</v>
      </c>
      <c r="J28" s="32">
        <f>'[1]Przed_og'!G9</f>
        <v>2756973</v>
      </c>
      <c r="K28" s="32">
        <f>'[1]Przed_og'!H9</f>
        <v>2667361</v>
      </c>
      <c r="L28" s="32">
        <f>'[1]Przed_og'!I9</f>
        <v>2603947</v>
      </c>
      <c r="M28" s="32">
        <f>'[1]Przed_og'!J9</f>
        <v>3321989</v>
      </c>
      <c r="N28" s="32">
        <f>'[1]Przed_og'!K9</f>
        <v>3072547</v>
      </c>
      <c r="O28" s="32">
        <f>'[1]Przed_og'!L9</f>
        <v>0</v>
      </c>
      <c r="P28" s="32">
        <f>'[1]Przed_og'!M9</f>
        <v>0</v>
      </c>
      <c r="Q28" s="32">
        <f>'[1]Przed_og'!N9</f>
        <v>0</v>
      </c>
      <c r="R28" s="32">
        <f>'[1]Przed_og'!O9</f>
        <v>0</v>
      </c>
      <c r="S28" s="32">
        <f>'[1]Przed_og'!P9</f>
        <v>0</v>
      </c>
      <c r="T28" s="32">
        <f>'[1]Przed_og'!Q9</f>
        <v>0</v>
      </c>
      <c r="U28" s="32">
        <f>'[1]Przed_og'!R9</f>
        <v>0</v>
      </c>
      <c r="V28" s="32">
        <f>'[1]Przed_og'!S9</f>
        <v>0</v>
      </c>
      <c r="W28" s="32">
        <f>'[1]Przed_og'!T9</f>
        <v>0</v>
      </c>
      <c r="X28" s="32">
        <f>'[1]Przed_og'!U9</f>
        <v>0</v>
      </c>
      <c r="Y28" s="32">
        <f>'[1]Przed_og'!V9</f>
        <v>0</v>
      </c>
      <c r="Z28" s="32">
        <f>'[1]Przed_og'!W9</f>
        <v>0</v>
      </c>
      <c r="AA28" s="32">
        <f>'[1]Przed_og'!X9</f>
        <v>0</v>
      </c>
      <c r="AB28" s="32">
        <f>'[1]Przed_og'!Y9</f>
        <v>0</v>
      </c>
      <c r="AC28" s="32">
        <f>'[1]Przed_og'!Z9</f>
        <v>0</v>
      </c>
      <c r="AD28" s="32">
        <f>'[1]Przed_og'!AA9</f>
        <v>0</v>
      </c>
      <c r="AE28" s="32">
        <f>'[1]Przed_og'!AB9</f>
        <v>0</v>
      </c>
      <c r="AF28" s="32">
        <f>'[1]Przed_og'!AC9</f>
        <v>0</v>
      </c>
      <c r="AG28" s="32">
        <f>'[1]Przed_og'!AD9</f>
        <v>0</v>
      </c>
      <c r="AH28" s="32">
        <f>'[1]Przed_og'!AE9</f>
        <v>0</v>
      </c>
    </row>
    <row r="29" spans="1:34" s="6" customFormat="1" ht="14.25">
      <c r="A29" s="13" t="s">
        <v>44</v>
      </c>
      <c r="B29" s="14" t="s">
        <v>45</v>
      </c>
      <c r="C29" s="14"/>
      <c r="D29" s="14"/>
      <c r="E29" s="15">
        <f>'[1]kredyty'!K18</f>
        <v>5400000</v>
      </c>
      <c r="F29" s="15">
        <f>'[1]kredyty'!L18</f>
        <v>0</v>
      </c>
      <c r="G29" s="15">
        <f>'[1]kredyty'!M18</f>
        <v>0</v>
      </c>
      <c r="H29" s="15">
        <f>'[1]kredyty'!N18</f>
        <v>0</v>
      </c>
      <c r="I29" s="15">
        <f>'[1]kredyty'!O18</f>
        <v>0</v>
      </c>
      <c r="J29" s="15">
        <f>'[1]kredyty'!P18</f>
        <v>0</v>
      </c>
      <c r="K29" s="15">
        <f>'[1]kredyty'!Q18</f>
        <v>0</v>
      </c>
      <c r="L29" s="15">
        <f>'[1]kredyty'!R18</f>
        <v>0</v>
      </c>
      <c r="M29" s="15">
        <f>'[1]kredyty'!S18</f>
        <v>0</v>
      </c>
      <c r="N29" s="15">
        <f>'[1]kredyty'!T18</f>
        <v>0</v>
      </c>
      <c r="O29" s="15">
        <f>'[1]kredyty'!U18</f>
        <v>0</v>
      </c>
      <c r="P29" s="15">
        <f>'[1]kredyty'!V18</f>
        <v>0</v>
      </c>
      <c r="Q29" s="15">
        <f>'[1]kredyty'!W18</f>
        <v>0</v>
      </c>
      <c r="R29" s="15">
        <f>'[1]kredyty'!X18</f>
        <v>0</v>
      </c>
      <c r="S29" s="15">
        <f>'[1]kredyty'!Y18</f>
        <v>0</v>
      </c>
      <c r="T29" s="15">
        <f>'[1]kredyty'!Z18</f>
        <v>0</v>
      </c>
      <c r="U29" s="15">
        <f>'[1]kredyty'!AA18</f>
        <v>0</v>
      </c>
      <c r="V29" s="15">
        <f>'[1]kredyty'!AB18</f>
        <v>0</v>
      </c>
      <c r="W29" s="15">
        <f>'[1]kredyty'!AC18</f>
        <v>0</v>
      </c>
      <c r="X29" s="15">
        <f>'[1]kredyty'!AD18</f>
        <v>0</v>
      </c>
      <c r="Y29" s="15">
        <f>'[1]kredyty'!AE18</f>
        <v>0</v>
      </c>
      <c r="Z29" s="15">
        <f>'[1]kredyty'!AF18</f>
        <v>0</v>
      </c>
      <c r="AA29" s="15">
        <f>'[1]kredyty'!AG18</f>
        <v>0</v>
      </c>
      <c r="AB29" s="15">
        <f>'[1]kredyty'!AH18</f>
        <v>0</v>
      </c>
      <c r="AC29" s="15">
        <f>'[1]kredyty'!AI18</f>
        <v>0</v>
      </c>
      <c r="AD29" s="15">
        <f>'[1]kredyty'!AJ18</f>
        <v>0</v>
      </c>
      <c r="AE29" s="15">
        <f>'[1]kredyty'!AK18</f>
        <v>0</v>
      </c>
      <c r="AF29" s="15">
        <f>'[1]kredyty'!AL18</f>
        <v>0</v>
      </c>
      <c r="AG29" s="15">
        <f>'[1]kredyty'!AM18</f>
        <v>0</v>
      </c>
      <c r="AH29" s="15">
        <f>'[1]kredyty'!AN18</f>
        <v>0</v>
      </c>
    </row>
    <row r="30" spans="1:34" s="6" customFormat="1" ht="21" customHeight="1">
      <c r="A30" s="13" t="s">
        <v>46</v>
      </c>
      <c r="B30" s="14" t="s">
        <v>47</v>
      </c>
      <c r="C30" s="14"/>
      <c r="D30" s="14"/>
      <c r="E30" s="33">
        <f>E26-E27+E29</f>
        <v>-0.13829999417066574</v>
      </c>
      <c r="F30" s="33">
        <f aca="true" t="shared" si="5" ref="F30:AH30">F26-F27+F29</f>
        <v>406056.086117506</v>
      </c>
      <c r="G30" s="33">
        <f t="shared" si="5"/>
        <v>380279.14320708066</v>
      </c>
      <c r="H30" s="33">
        <f t="shared" si="5"/>
        <v>353858.3596192077</v>
      </c>
      <c r="I30" s="33">
        <f t="shared" si="5"/>
        <v>326777.00161195546</v>
      </c>
      <c r="J30" s="33">
        <f t="shared" si="5"/>
        <v>299018.7630660981</v>
      </c>
      <c r="K30" s="33">
        <f t="shared" si="5"/>
        <v>270565.2799195051</v>
      </c>
      <c r="L30" s="33">
        <f t="shared" si="5"/>
        <v>241401.96619362384</v>
      </c>
      <c r="M30" s="33">
        <f t="shared" si="5"/>
        <v>211508.8890465945</v>
      </c>
      <c r="N30" s="33">
        <f t="shared" si="5"/>
        <v>180868.50050593913</v>
      </c>
      <c r="O30" s="33">
        <f t="shared" si="5"/>
        <v>149461.96282895282</v>
      </c>
      <c r="P30" s="33">
        <f t="shared" si="5"/>
        <v>117270.38281145692</v>
      </c>
      <c r="Q30" s="33">
        <f t="shared" si="5"/>
        <v>84274.34566481411</v>
      </c>
      <c r="R30" s="33">
        <f t="shared" si="5"/>
        <v>50453.5484649986</v>
      </c>
      <c r="S30" s="33">
        <f t="shared" si="5"/>
        <v>15786.113176360726</v>
      </c>
      <c r="T30" s="34">
        <f t="shared" si="5"/>
        <v>7901912.261756048</v>
      </c>
      <c r="U30" s="34">
        <f t="shared" si="5"/>
        <v>8027543.617555127</v>
      </c>
      <c r="V30" s="34">
        <f t="shared" si="5"/>
        <v>8157904.559586346</v>
      </c>
      <c r="W30" s="34">
        <f t="shared" si="5"/>
        <v>8293161.944857046</v>
      </c>
      <c r="X30" s="34">
        <f t="shared" si="5"/>
        <v>8433488.289490625</v>
      </c>
      <c r="Y30" s="34">
        <f t="shared" si="5"/>
        <v>8579061.955727994</v>
      </c>
      <c r="Z30" s="34">
        <f t="shared" si="5"/>
        <v>8730067.344996616</v>
      </c>
      <c r="AA30" s="34">
        <f t="shared" si="5"/>
        <v>8886695.097242445</v>
      </c>
      <c r="AB30" s="34">
        <f t="shared" si="5"/>
        <v>9049142.29672414</v>
      </c>
      <c r="AC30" s="34">
        <f t="shared" si="5"/>
        <v>9217612.684477568</v>
      </c>
      <c r="AD30" s="34">
        <f t="shared" si="5"/>
        <v>9392316.877663031</v>
      </c>
      <c r="AE30" s="34">
        <f t="shared" si="5"/>
        <v>9573472.596015975</v>
      </c>
      <c r="AF30" s="34">
        <f t="shared" si="5"/>
        <v>9761304.895627826</v>
      </c>
      <c r="AG30" s="34">
        <f t="shared" si="5"/>
        <v>9956046.410292089</v>
      </c>
      <c r="AH30" s="34">
        <f t="shared" si="5"/>
        <v>10157937.600656554</v>
      </c>
    </row>
    <row r="31" spans="1:34" s="35" customFormat="1" ht="14.25">
      <c r="A31" s="13" t="s">
        <v>48</v>
      </c>
      <c r="B31" s="14" t="s">
        <v>49</v>
      </c>
      <c r="C31" s="14"/>
      <c r="D31" s="14"/>
      <c r="E31" s="15">
        <f>'[1]kredyty'!K23</f>
        <v>36124930.1</v>
      </c>
      <c r="F31" s="15">
        <f>'[1]kredyty'!L23</f>
        <v>35024930.1</v>
      </c>
      <c r="G31" s="15">
        <f>'[1]kredyty'!M23</f>
        <v>33584930.1</v>
      </c>
      <c r="H31" s="15">
        <f>'[1]kredyty'!N23</f>
        <v>31750930.1</v>
      </c>
      <c r="I31" s="15">
        <f>'[1]kredyty'!O23</f>
        <v>27852596.78</v>
      </c>
      <c r="J31" s="15">
        <f>'[1]kredyty'!P23</f>
        <v>23754263.46</v>
      </c>
      <c r="K31" s="15">
        <f>'[1]kredyty'!Q23</f>
        <v>19555930.14</v>
      </c>
      <c r="L31" s="15">
        <f>'[1]kredyty'!R23</f>
        <v>15257596.82</v>
      </c>
      <c r="M31" s="15">
        <f>'[1]kredyty'!S23</f>
        <v>11659263.5</v>
      </c>
      <c r="N31" s="15">
        <f>'[1]kredyty'!T23</f>
        <v>7788333.5</v>
      </c>
      <c r="O31" s="15">
        <f>'[1]kredyty'!U23</f>
        <v>5390000.02</v>
      </c>
      <c r="P31" s="15">
        <f>'[1]kredyty'!V23</f>
        <v>3400000.0199999996</v>
      </c>
      <c r="Q31" s="15">
        <f>'[1]kredyty'!W23</f>
        <v>1900000.0199999996</v>
      </c>
      <c r="R31" s="15">
        <f>'[1]kredyty'!X23</f>
        <v>700000.0199999996</v>
      </c>
      <c r="S31" s="15">
        <f>'[1]kredyty'!Y23</f>
        <v>0.019999999552965164</v>
      </c>
      <c r="T31" s="15">
        <f>'[1]kredyty'!Z23</f>
        <v>0.019999999552965164</v>
      </c>
      <c r="U31" s="15">
        <f>'[1]kredyty'!AA23</f>
        <v>0.019999999552965164</v>
      </c>
      <c r="V31" s="15">
        <f>'[1]kredyty'!AB23</f>
        <v>0.019999999552965164</v>
      </c>
      <c r="W31" s="15">
        <f>'[1]kredyty'!AC23</f>
        <v>0.019999999552965164</v>
      </c>
      <c r="X31" s="15">
        <f>'[1]kredyty'!AD23</f>
        <v>0.019999999552965164</v>
      </c>
      <c r="Y31" s="15">
        <f>'[1]kredyty'!AE23</f>
        <v>0.019999999552965164</v>
      </c>
      <c r="Z31" s="15">
        <f>'[1]kredyty'!AF23</f>
        <v>0.019999999552965164</v>
      </c>
      <c r="AA31" s="15">
        <f>'[1]kredyty'!AG23</f>
        <v>0.019999999552965164</v>
      </c>
      <c r="AB31" s="15">
        <f>'[1]kredyty'!AH23</f>
        <v>0.019999999552965164</v>
      </c>
      <c r="AC31" s="15">
        <f>'[1]kredyty'!AI23</f>
        <v>0.019999999552965164</v>
      </c>
      <c r="AD31" s="15">
        <f>'[1]kredyty'!AJ23</f>
        <v>0.019999999552965164</v>
      </c>
      <c r="AE31" s="15">
        <f>'[1]kredyty'!AK23</f>
        <v>0.019999999552965164</v>
      </c>
      <c r="AF31" s="15">
        <f>'[1]kredyty'!AL23</f>
        <v>0.019999999552965164</v>
      </c>
      <c r="AG31" s="15">
        <f>'[1]kredyty'!AM23</f>
        <v>0.019999999552965164</v>
      </c>
      <c r="AH31" s="15">
        <f>'[1]kredyty'!AN23</f>
        <v>0.019999999552965164</v>
      </c>
    </row>
    <row r="32" spans="1:34" s="37" customFormat="1" ht="30" customHeight="1">
      <c r="A32" s="36" t="s">
        <v>9</v>
      </c>
      <c r="B32" s="17"/>
      <c r="C32" s="18" t="s">
        <v>50</v>
      </c>
      <c r="D32" s="18"/>
      <c r="E32" s="24">
        <f>'[1]kredyty'!K24</f>
        <v>0</v>
      </c>
      <c r="F32" s="24">
        <f>'[1]kredyty'!L24</f>
        <v>0</v>
      </c>
      <c r="G32" s="24">
        <f>'[1]kredyty'!M24</f>
        <v>0</v>
      </c>
      <c r="H32" s="24">
        <f>'[1]kredyty'!N24</f>
        <v>0</v>
      </c>
      <c r="I32" s="24">
        <f>'[1]kredyty'!O24</f>
        <v>0</v>
      </c>
      <c r="J32" s="24">
        <f>'[1]kredyty'!P24</f>
        <v>0</v>
      </c>
      <c r="K32" s="24">
        <f>'[1]kredyty'!Q24</f>
        <v>0</v>
      </c>
      <c r="L32" s="24">
        <f>'[1]kredyty'!R24</f>
        <v>0</v>
      </c>
      <c r="M32" s="24">
        <f>'[1]kredyty'!S24</f>
        <v>0</v>
      </c>
      <c r="N32" s="24">
        <f>'[1]kredyty'!T24</f>
        <v>0</v>
      </c>
      <c r="O32" s="24">
        <f>'[1]kredyty'!U24</f>
        <v>0</v>
      </c>
      <c r="P32" s="24">
        <f>'[1]kredyty'!V24</f>
        <v>0</v>
      </c>
      <c r="Q32" s="24">
        <f>'[1]kredyty'!W24</f>
        <v>0</v>
      </c>
      <c r="R32" s="24">
        <f>'[1]kredyty'!X24</f>
        <v>0</v>
      </c>
      <c r="S32" s="24">
        <f>'[1]kredyty'!Y24</f>
        <v>0</v>
      </c>
      <c r="T32" s="24">
        <f>'[1]kredyty'!Z24</f>
        <v>0</v>
      </c>
      <c r="U32" s="24">
        <f>'[1]kredyty'!AA24</f>
        <v>0</v>
      </c>
      <c r="V32" s="24">
        <f>'[1]kredyty'!AB24</f>
        <v>0</v>
      </c>
      <c r="W32" s="24">
        <f>'[1]kredyty'!AC24</f>
        <v>0</v>
      </c>
      <c r="X32" s="24">
        <f>'[1]kredyty'!AD24</f>
        <v>0</v>
      </c>
      <c r="Y32" s="24">
        <f>'[1]kredyty'!AE24</f>
        <v>0</v>
      </c>
      <c r="Z32" s="24">
        <f>'[1]kredyty'!AF24</f>
        <v>0</v>
      </c>
      <c r="AA32" s="24">
        <f>'[1]kredyty'!AG24</f>
        <v>0</v>
      </c>
      <c r="AB32" s="24">
        <f>'[1]kredyty'!AH24</f>
        <v>0</v>
      </c>
      <c r="AC32" s="24">
        <f>'[1]kredyty'!AI24</f>
        <v>0</v>
      </c>
      <c r="AD32" s="24">
        <f>'[1]kredyty'!AJ24</f>
        <v>0</v>
      </c>
      <c r="AE32" s="24">
        <f>'[1]kredyty'!AK24</f>
        <v>0</v>
      </c>
      <c r="AF32" s="24">
        <f>'[1]kredyty'!AL24</f>
        <v>0</v>
      </c>
      <c r="AG32" s="24">
        <f>'[1]kredyty'!AM24</f>
        <v>0</v>
      </c>
      <c r="AH32" s="24">
        <f>'[1]kredyty'!AN24</f>
        <v>0</v>
      </c>
    </row>
    <row r="33" spans="1:34" s="37" customFormat="1" ht="30" customHeight="1">
      <c r="A33" s="36" t="s">
        <v>11</v>
      </c>
      <c r="B33" s="17"/>
      <c r="C33" s="18" t="s">
        <v>51</v>
      </c>
      <c r="D33" s="18"/>
      <c r="E33" s="24">
        <f>'[1]kredyty'!K20</f>
        <v>0</v>
      </c>
      <c r="F33" s="24">
        <f>'[1]kredyty'!L20</f>
        <v>0</v>
      </c>
      <c r="G33" s="24">
        <f>'[1]kredyty'!M20</f>
        <v>0</v>
      </c>
      <c r="H33" s="24">
        <f>'[1]kredyty'!N20</f>
        <v>0</v>
      </c>
      <c r="I33" s="24">
        <f>'[1]kredyty'!O20</f>
        <v>0</v>
      </c>
      <c r="J33" s="24">
        <f>'[1]kredyty'!P20</f>
        <v>0</v>
      </c>
      <c r="K33" s="24">
        <f>'[1]kredyty'!Q20</f>
        <v>0</v>
      </c>
      <c r="L33" s="24">
        <f>'[1]kredyty'!R20</f>
        <v>0</v>
      </c>
      <c r="M33" s="24">
        <f>'[1]kredyty'!S20</f>
        <v>0</v>
      </c>
      <c r="N33" s="24">
        <f>'[1]kredyty'!T20</f>
        <v>0</v>
      </c>
      <c r="O33" s="24">
        <f>'[1]kredyty'!U20</f>
        <v>0</v>
      </c>
      <c r="P33" s="24">
        <f>'[1]kredyty'!V20</f>
        <v>0</v>
      </c>
      <c r="Q33" s="24">
        <f>'[1]kredyty'!W20</f>
        <v>0</v>
      </c>
      <c r="R33" s="24">
        <f>'[1]kredyty'!X20</f>
        <v>0</v>
      </c>
      <c r="S33" s="24">
        <f>'[1]kredyty'!Y20</f>
        <v>0</v>
      </c>
      <c r="T33" s="24">
        <f>'[1]kredyty'!Z20</f>
        <v>0</v>
      </c>
      <c r="U33" s="24">
        <f>'[1]kredyty'!AA20</f>
        <v>0</v>
      </c>
      <c r="V33" s="24">
        <f>'[1]kredyty'!AB20</f>
        <v>0</v>
      </c>
      <c r="W33" s="24">
        <f>'[1]kredyty'!AC20</f>
        <v>0</v>
      </c>
      <c r="X33" s="24">
        <f>'[1]kredyty'!AD20</f>
        <v>0</v>
      </c>
      <c r="Y33" s="24">
        <f>'[1]kredyty'!AE20</f>
        <v>0</v>
      </c>
      <c r="Z33" s="24">
        <f>'[1]kredyty'!AF20</f>
        <v>0</v>
      </c>
      <c r="AA33" s="24">
        <f>'[1]kredyty'!AG20</f>
        <v>0</v>
      </c>
      <c r="AB33" s="24">
        <f>'[1]kredyty'!AH20</f>
        <v>0</v>
      </c>
      <c r="AC33" s="24">
        <f>'[1]kredyty'!AI20</f>
        <v>0</v>
      </c>
      <c r="AD33" s="24">
        <f>'[1]kredyty'!AJ20</f>
        <v>0</v>
      </c>
      <c r="AE33" s="24">
        <f>'[1]kredyty'!AK20</f>
        <v>0</v>
      </c>
      <c r="AF33" s="24">
        <f>'[1]kredyty'!AL20</f>
        <v>0</v>
      </c>
      <c r="AG33" s="24">
        <f>'[1]kredyty'!AM20</f>
        <v>0</v>
      </c>
      <c r="AH33" s="24">
        <f>'[1]kredyty'!AN20</f>
        <v>0</v>
      </c>
    </row>
    <row r="34" spans="1:34" s="35" customFormat="1" ht="57.75" customHeight="1">
      <c r="A34" s="13" t="s">
        <v>52</v>
      </c>
      <c r="B34" s="14" t="s">
        <v>53</v>
      </c>
      <c r="C34" s="14"/>
      <c r="D34" s="14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</row>
    <row r="35" spans="1:34" s="35" customFormat="1" ht="14.25">
      <c r="A35" s="13" t="s">
        <v>54</v>
      </c>
      <c r="B35" s="14" t="s">
        <v>55</v>
      </c>
      <c r="C35" s="14"/>
      <c r="D35" s="14"/>
      <c r="E35" s="38">
        <f>'[1]data'!G12+'[1]data'!G23-'[1]data'!G15+(E34/E7)</f>
        <v>0.1082143549188401</v>
      </c>
      <c r="F35" s="38">
        <f>'[1]data'!H12+'[1]data'!H23-'[1]data'!H15+(F34/F7)</f>
        <v>0.06860656978996774</v>
      </c>
      <c r="G35" s="38">
        <f>'[1]data'!I12+'[1]data'!I23-'[1]data'!I15+(G34/G7)</f>
        <v>0.07156962349528785</v>
      </c>
      <c r="H35" s="38">
        <f>'[1]data'!J12+'[1]data'!J23-'[1]data'!J15+(H34/H7)</f>
        <v>0.07294414134529724</v>
      </c>
      <c r="I35" s="38">
        <f>'[1]data'!K12+'[1]data'!K23-'[1]data'!K15+(I34/I7)</f>
        <v>0.0986523055479774</v>
      </c>
      <c r="J35" s="38">
        <f>'[1]data'!L12+'[1]data'!L23-'[1]data'!L15+(J34/J7)</f>
        <v>0.09696922280043561</v>
      </c>
      <c r="K35" s="38">
        <f>'[1]data'!M12+'[1]data'!M23-'[1]data'!M15+(K34/K7)</f>
        <v>0.09398770528600751</v>
      </c>
      <c r="L35" s="38">
        <f>'[1]data'!N12+'[1]data'!N23-'[1]data'!N15+(L34/L7)</f>
        <v>0.09064984953504265</v>
      </c>
      <c r="M35" s="38">
        <f>'[1]data'!O12+'[1]data'!O23-'[1]data'!O15+(M34/M7)</f>
        <v>0.07658640505328476</v>
      </c>
      <c r="N35" s="38">
        <f>'[1]data'!P12+'[1]data'!P23-'[1]data'!P15+(N34/N7)</f>
        <v>0.07601197514256389</v>
      </c>
      <c r="O35" s="38">
        <f>'[1]data'!Q12+'[1]data'!Q23-'[1]data'!Q15+(O34/O7)</f>
        <v>0.047561141485267695</v>
      </c>
      <c r="P35" s="38">
        <f>'[1]data'!R12+'[1]data'!R23-'[1]data'!R15+(P34/P7)</f>
        <v>0.02970952818431086</v>
      </c>
      <c r="Q35" s="38">
        <f>'[1]data'!S12+'[1]data'!S23-'[1]data'!S15+(Q34/Q7)</f>
        <v>0.021625867779882322</v>
      </c>
      <c r="R35" s="38">
        <f>'[1]data'!T12+'[1]data'!T23-'[1]data'!T15+(R34/R7)</f>
        <v>0.01640916400535156</v>
      </c>
      <c r="S35" s="38">
        <f>'[1]data'!U12+'[1]data'!U23-'[1]data'!U15+(S34/S7)</f>
        <v>0.009089567296686406</v>
      </c>
      <c r="T35" s="38">
        <f>'[1]data'!V12+'[1]data'!V23-'[1]data'!V15+(T34/T7)</f>
        <v>0</v>
      </c>
      <c r="U35" s="38">
        <f>'[1]data'!W12+'[1]data'!W23-'[1]data'!W15+(U34/U7)</f>
        <v>0</v>
      </c>
      <c r="V35" s="38">
        <f>'[1]data'!X12+'[1]data'!X23-'[1]data'!X15+(V34/V7)</f>
        <v>0</v>
      </c>
      <c r="W35" s="38">
        <f>'[1]data'!Y12+'[1]data'!Y23-'[1]data'!Y15+(W34/W7)</f>
        <v>0</v>
      </c>
      <c r="X35" s="38">
        <f>'[1]data'!Z12+'[1]data'!Z23-'[1]data'!Z15+(X34/X7)</f>
        <v>0</v>
      </c>
      <c r="Y35" s="38">
        <f>'[1]data'!AA12+'[1]data'!AA23-'[1]data'!AA15+(Y34/Y7)</f>
        <v>0</v>
      </c>
      <c r="Z35" s="38">
        <f>'[1]data'!AB12+'[1]data'!AB23-'[1]data'!AB15+(Z34/Z7)</f>
        <v>0</v>
      </c>
      <c r="AA35" s="38">
        <f>'[1]data'!AC12+'[1]data'!AC23-'[1]data'!AC15+(AA34/AA7)</f>
        <v>0</v>
      </c>
      <c r="AB35" s="38">
        <f>'[1]data'!AD12+'[1]data'!AD23-'[1]data'!AD15+(AB34/AB7)</f>
        <v>0</v>
      </c>
      <c r="AC35" s="38">
        <f>'[1]data'!AE12+'[1]data'!AE23-'[1]data'!AE15+(AC34/AC7)</f>
        <v>0</v>
      </c>
      <c r="AD35" s="38">
        <f>'[1]data'!AF12+'[1]data'!AF23-'[1]data'!AF15+(AD34/AD7)</f>
        <v>0</v>
      </c>
      <c r="AE35" s="38">
        <f>'[1]data'!AG12+'[1]data'!AG23-'[1]data'!AG15+(AE34/AE7)</f>
        <v>0</v>
      </c>
      <c r="AF35" s="38">
        <f>'[1]data'!AH12+'[1]data'!AH23-'[1]data'!AH15+(AF34/AF7)</f>
        <v>0</v>
      </c>
      <c r="AG35" s="38">
        <f>'[1]data'!AI12+'[1]data'!AI23-'[1]data'!AI15+(AG34/AG7)</f>
        <v>0</v>
      </c>
      <c r="AH35" s="38">
        <f>'[1]data'!AJ12+'[1]data'!AJ23-'[1]data'!AJ15+(AH34/AH7)</f>
        <v>0</v>
      </c>
    </row>
    <row r="36" spans="1:34" s="35" customFormat="1" ht="30" customHeight="1">
      <c r="A36" s="13" t="s">
        <v>9</v>
      </c>
      <c r="B36" s="14" t="s">
        <v>56</v>
      </c>
      <c r="C36" s="14"/>
      <c r="D36" s="14"/>
      <c r="E36" s="38">
        <f>'[1]data'!G19</f>
        <v>0</v>
      </c>
      <c r="F36" s="38">
        <f>'[1]data'!H19</f>
        <v>0</v>
      </c>
      <c r="G36" s="38">
        <f>'[1]data'!I19</f>
        <v>0.028086971539566175</v>
      </c>
      <c r="H36" s="38">
        <f>'[1]data'!J19</f>
        <v>0.07707889785996151</v>
      </c>
      <c r="I36" s="38">
        <f>'[1]data'!K19</f>
        <v>0.10905091674379223</v>
      </c>
      <c r="J36" s="38">
        <f>'[1]data'!L19</f>
        <v>0.10688089902962118</v>
      </c>
      <c r="K36" s="38">
        <f>'[1]data'!M19</f>
        <v>0.10620160698904278</v>
      </c>
      <c r="L36" s="38">
        <f>'[1]data'!N19</f>
        <v>0.10379436456501338</v>
      </c>
      <c r="M36" s="38">
        <f>'[1]data'!O19</f>
        <v>0.10201352728591047</v>
      </c>
      <c r="N36" s="38">
        <f>'[1]data'!P19</f>
        <v>0.10004300568573606</v>
      </c>
      <c r="O36" s="38">
        <f>'[1]data'!Q19</f>
        <v>0.09814883354672455</v>
      </c>
      <c r="P36" s="38">
        <f>'[1]data'!R19</f>
        <v>0.09776727872075357</v>
      </c>
      <c r="Q36" s="38">
        <f>'[1]data'!S19</f>
        <v>0.10033309557039556</v>
      </c>
      <c r="R36" s="38">
        <f>'[1]data'!T19</f>
        <v>0.10238245690098384</v>
      </c>
      <c r="S36" s="38">
        <f>'[1]data'!U19</f>
        <v>0.10229306754582361</v>
      </c>
      <c r="T36" s="38">
        <f>'[1]data'!V19</f>
        <v>0.09867028110637939</v>
      </c>
      <c r="U36" s="38">
        <f>'[1]data'!W19</f>
        <v>0.09610551004727315</v>
      </c>
      <c r="V36" s="38">
        <f>'[1]data'!X19</f>
        <v>0.094499249339895</v>
      </c>
      <c r="W36" s="38">
        <f>'[1]data'!Y19</f>
        <v>0.09390495168963119</v>
      </c>
      <c r="X36" s="38">
        <f>'[1]data'!Z19</f>
        <v>0.09317699882178669</v>
      </c>
      <c r="Y36" s="38">
        <f>'[1]data'!AA19</f>
        <v>0.09248224073557333</v>
      </c>
      <c r="Z36" s="38">
        <f>'[1]data'!AB19</f>
        <v>0.09182008411032393</v>
      </c>
      <c r="AA36" s="38">
        <f>'[1]data'!AC19</f>
        <v>0.09118994313130936</v>
      </c>
      <c r="AB36" s="38">
        <f>'[1]data'!AD19</f>
        <v>0.09059123960500988</v>
      </c>
      <c r="AC36" s="38">
        <f>'[1]data'!AE19</f>
        <v>0.09002340306096686</v>
      </c>
      <c r="AD36" s="38">
        <f>'[1]data'!AF19</f>
        <v>0.08948587084079947</v>
      </c>
      <c r="AE36" s="38">
        <f>'[1]data'!AG19</f>
        <v>0.08897808817495274</v>
      </c>
      <c r="AF36" s="38">
        <f>'[1]data'!AH19</f>
        <v>0.08849950824773674</v>
      </c>
      <c r="AG36" s="38">
        <f>'[1]data'!AI19</f>
        <v>0.08804959225119875</v>
      </c>
      <c r="AH36" s="38">
        <f>'[1]data'!AJ19</f>
        <v>0.08762780942836317</v>
      </c>
    </row>
    <row r="37" spans="1:34" s="35" customFormat="1" ht="30" customHeight="1">
      <c r="A37" s="13" t="s">
        <v>57</v>
      </c>
      <c r="B37" s="14" t="s">
        <v>58</v>
      </c>
      <c r="C37" s="14"/>
      <c r="D37" s="14"/>
      <c r="E37" s="39" t="str">
        <f>IF(E35&lt;=E36,"Zgodny z art. 243","Niezgodny z art. 243")</f>
        <v>Niezgodny z art. 243</v>
      </c>
      <c r="F37" s="39" t="str">
        <f aca="true" t="shared" si="6" ref="F37:AH37">IF(F35&lt;=F36,"Zgodny z art. 243","Niezgodny z art. 243")</f>
        <v>Niezgodny z art. 243</v>
      </c>
      <c r="G37" s="39" t="str">
        <f t="shared" si="6"/>
        <v>Niezgodny z art. 243</v>
      </c>
      <c r="H37" s="39" t="str">
        <f t="shared" si="6"/>
        <v>Zgodny z art. 243</v>
      </c>
      <c r="I37" s="39" t="str">
        <f t="shared" si="6"/>
        <v>Zgodny z art. 243</v>
      </c>
      <c r="J37" s="39" t="str">
        <f t="shared" si="6"/>
        <v>Zgodny z art. 243</v>
      </c>
      <c r="K37" s="39" t="str">
        <f t="shared" si="6"/>
        <v>Zgodny z art. 243</v>
      </c>
      <c r="L37" s="39" t="str">
        <f t="shared" si="6"/>
        <v>Zgodny z art. 243</v>
      </c>
      <c r="M37" s="39" t="str">
        <f t="shared" si="6"/>
        <v>Zgodny z art. 243</v>
      </c>
      <c r="N37" s="39" t="str">
        <f t="shared" si="6"/>
        <v>Zgodny z art. 243</v>
      </c>
      <c r="O37" s="39" t="str">
        <f t="shared" si="6"/>
        <v>Zgodny z art. 243</v>
      </c>
      <c r="P37" s="39" t="str">
        <f t="shared" si="6"/>
        <v>Zgodny z art. 243</v>
      </c>
      <c r="Q37" s="39" t="str">
        <f t="shared" si="6"/>
        <v>Zgodny z art. 243</v>
      </c>
      <c r="R37" s="39" t="str">
        <f t="shared" si="6"/>
        <v>Zgodny z art. 243</v>
      </c>
      <c r="S37" s="39" t="str">
        <f t="shared" si="6"/>
        <v>Zgodny z art. 243</v>
      </c>
      <c r="T37" s="39" t="str">
        <f t="shared" si="6"/>
        <v>Zgodny z art. 243</v>
      </c>
      <c r="U37" s="39" t="str">
        <f t="shared" si="6"/>
        <v>Zgodny z art. 243</v>
      </c>
      <c r="V37" s="39" t="str">
        <f t="shared" si="6"/>
        <v>Zgodny z art. 243</v>
      </c>
      <c r="W37" s="39" t="str">
        <f t="shared" si="6"/>
        <v>Zgodny z art. 243</v>
      </c>
      <c r="X37" s="39" t="str">
        <f t="shared" si="6"/>
        <v>Zgodny z art. 243</v>
      </c>
      <c r="Y37" s="39" t="str">
        <f t="shared" si="6"/>
        <v>Zgodny z art. 243</v>
      </c>
      <c r="Z37" s="39" t="str">
        <f t="shared" si="6"/>
        <v>Zgodny z art. 243</v>
      </c>
      <c r="AA37" s="39" t="str">
        <f t="shared" si="6"/>
        <v>Zgodny z art. 243</v>
      </c>
      <c r="AB37" s="39" t="str">
        <f t="shared" si="6"/>
        <v>Zgodny z art. 243</v>
      </c>
      <c r="AC37" s="39" t="str">
        <f t="shared" si="6"/>
        <v>Zgodny z art. 243</v>
      </c>
      <c r="AD37" s="39" t="str">
        <f t="shared" si="6"/>
        <v>Zgodny z art. 243</v>
      </c>
      <c r="AE37" s="39" t="str">
        <f t="shared" si="6"/>
        <v>Zgodny z art. 243</v>
      </c>
      <c r="AF37" s="39" t="str">
        <f t="shared" si="6"/>
        <v>Zgodny z art. 243</v>
      </c>
      <c r="AG37" s="39" t="str">
        <f t="shared" si="6"/>
        <v>Zgodny z art. 243</v>
      </c>
      <c r="AH37" s="39" t="str">
        <f t="shared" si="6"/>
        <v>Zgodny z art. 243</v>
      </c>
    </row>
    <row r="38" spans="1:34" s="35" customFormat="1" ht="14.25">
      <c r="A38" s="13" t="s">
        <v>59</v>
      </c>
      <c r="B38" s="14" t="s">
        <v>60</v>
      </c>
      <c r="C38" s="14"/>
      <c r="D38" s="14"/>
      <c r="E38" s="38">
        <f>'[1]data'!G12+'[1]data'!G23-'[1]data'!G15</f>
        <v>0.1082143549188401</v>
      </c>
      <c r="F38" s="38">
        <f>'[1]data'!H12+'[1]data'!H23-'[1]data'!H15</f>
        <v>0.06860656978996774</v>
      </c>
      <c r="G38" s="38">
        <f>'[1]data'!I12+'[1]data'!I23-'[1]data'!I15</f>
        <v>0.07156962349528785</v>
      </c>
      <c r="H38" s="38">
        <f>'[1]data'!J12+'[1]data'!J23-'[1]data'!J15</f>
        <v>0.07294414134529724</v>
      </c>
      <c r="I38" s="38">
        <f>'[1]data'!K12+'[1]data'!K23-'[1]data'!K15</f>
        <v>0.0986523055479774</v>
      </c>
      <c r="J38" s="38">
        <f>'[1]data'!L12+'[1]data'!L23-'[1]data'!L15</f>
        <v>0.09696922280043561</v>
      </c>
      <c r="K38" s="38">
        <f>'[1]data'!M12+'[1]data'!M23-'[1]data'!M15</f>
        <v>0.09398770528600751</v>
      </c>
      <c r="L38" s="38">
        <f>'[1]data'!N12+'[1]data'!N23-'[1]data'!N15</f>
        <v>0.09064984953504265</v>
      </c>
      <c r="M38" s="38">
        <f>'[1]data'!O12+'[1]data'!O23-'[1]data'!O15</f>
        <v>0.07658640505328476</v>
      </c>
      <c r="N38" s="38">
        <f>'[1]data'!P12+'[1]data'!P23-'[1]data'!P15</f>
        <v>0.07601197514256389</v>
      </c>
      <c r="O38" s="38">
        <f>'[1]data'!Q12+'[1]data'!Q23-'[1]data'!Q15</f>
        <v>0.047561141485267695</v>
      </c>
      <c r="P38" s="38">
        <f>'[1]data'!R12+'[1]data'!R23-'[1]data'!R15</f>
        <v>0.02970952818431086</v>
      </c>
      <c r="Q38" s="38">
        <f>'[1]data'!S12+'[1]data'!S23-'[1]data'!S15</f>
        <v>0.021625867779882322</v>
      </c>
      <c r="R38" s="38">
        <f>'[1]data'!T12+'[1]data'!T23-'[1]data'!T15</f>
        <v>0.01640916400535156</v>
      </c>
      <c r="S38" s="38">
        <f>'[1]data'!U12+'[1]data'!U23-'[1]data'!U15</f>
        <v>0.009089567296686406</v>
      </c>
      <c r="T38" s="38">
        <f>'[1]data'!V12+'[1]data'!V23-'[1]data'!V15</f>
        <v>0</v>
      </c>
      <c r="U38" s="38">
        <f>'[1]data'!W12+'[1]data'!W23-'[1]data'!W15</f>
        <v>0</v>
      </c>
      <c r="V38" s="38">
        <f>'[1]data'!X12+'[1]data'!X23-'[1]data'!X15</f>
        <v>0</v>
      </c>
      <c r="W38" s="38">
        <f>'[1]data'!Y12+'[1]data'!Y23-'[1]data'!Y15</f>
        <v>0</v>
      </c>
      <c r="X38" s="38">
        <f>'[1]data'!Z12+'[1]data'!Z23-'[1]data'!Z15</f>
        <v>0</v>
      </c>
      <c r="Y38" s="38">
        <f>'[1]data'!AA12+'[1]data'!AA23-'[1]data'!AA15</f>
        <v>0</v>
      </c>
      <c r="Z38" s="38">
        <f>'[1]data'!AB12+'[1]data'!AB23-'[1]data'!AB15</f>
        <v>0</v>
      </c>
      <c r="AA38" s="38">
        <f>'[1]data'!AC12+'[1]data'!AC23-'[1]data'!AC15</f>
        <v>0</v>
      </c>
      <c r="AB38" s="38">
        <f>'[1]data'!AD12+'[1]data'!AD23-'[1]data'!AD15</f>
        <v>0</v>
      </c>
      <c r="AC38" s="38">
        <f>'[1]data'!AE12+'[1]data'!AE23-'[1]data'!AE15</f>
        <v>0</v>
      </c>
      <c r="AD38" s="38">
        <f>'[1]data'!AF12+'[1]data'!AF23-'[1]data'!AF15</f>
        <v>0</v>
      </c>
      <c r="AE38" s="38">
        <f>'[1]data'!AG12+'[1]data'!AG23-'[1]data'!AG15</f>
        <v>0</v>
      </c>
      <c r="AF38" s="38">
        <f>'[1]data'!AH12+'[1]data'!AH23-'[1]data'!AH15</f>
        <v>0</v>
      </c>
      <c r="AG38" s="38">
        <f>'[1]data'!AI12+'[1]data'!AI23-'[1]data'!AI15</f>
        <v>0</v>
      </c>
      <c r="AH38" s="38">
        <f>'[1]data'!AJ12+'[1]data'!AJ23-'[1]data'!AJ15</f>
        <v>0</v>
      </c>
    </row>
    <row r="39" spans="1:34" s="35" customFormat="1" ht="14.25">
      <c r="A39" s="13" t="s">
        <v>61</v>
      </c>
      <c r="B39" s="14" t="s">
        <v>62</v>
      </c>
      <c r="C39" s="14"/>
      <c r="D39" s="14"/>
      <c r="E39" s="38">
        <f>'[1]data'!G22+'[1]data'!G24-'[1]data'!G14</f>
        <v>0.5512657113454258</v>
      </c>
      <c r="F39" s="38">
        <f>'[1]data'!H22+'[1]data'!H24-'[1]data'!H14</f>
        <v>0.5353502908790769</v>
      </c>
      <c r="G39" s="38">
        <f>'[1]data'!I22+'[1]data'!I24-'[1]data'!I14</f>
        <v>0.5172887940151485</v>
      </c>
      <c r="H39" s="38">
        <f>'[1]data'!J22+'[1]data'!J24-'[1]data'!J14</f>
        <v>0.47768296127882454</v>
      </c>
      <c r="I39" s="38">
        <f>'[1]data'!K22+'[1]data'!K24-'[1]data'!K14</f>
        <v>0.41273594858726914</v>
      </c>
      <c r="J39" s="38">
        <f>'[1]data'!L22+'[1]data'!L24-'[1]data'!L14</f>
        <v>0.3454116089137574</v>
      </c>
      <c r="K39" s="38">
        <f>'[1]data'!M22+'[1]data'!M24-'[1]data'!M14</f>
        <v>0.2791989193260804</v>
      </c>
      <c r="L39" s="38">
        <f>'[1]data'!N22+'[1]data'!N24-'[1]data'!N14</f>
        <v>0.21384930462890575</v>
      </c>
      <c r="M39" s="38">
        <f>'[1]data'!O22+'[1]data'!O24-'[1]data'!O14</f>
        <v>0.16040815158306265</v>
      </c>
      <c r="N39" s="38">
        <f>'[1]data'!P22+'[1]data'!P24-'[1]data'!P14</f>
        <v>0.10516742496430191</v>
      </c>
      <c r="O39" s="38">
        <f>'[1]data'!Q22+'[1]data'!Q24-'[1]data'!Q14</f>
        <v>0.0714258220299668</v>
      </c>
      <c r="P39" s="38">
        <f>'[1]data'!R22+'[1]data'!R24-'[1]data'!R14</f>
        <v>0.04421037547984144</v>
      </c>
      <c r="Q39" s="38">
        <f>'[1]data'!S22+'[1]data'!S24-'[1]data'!S14</f>
        <v>0.024233522582226275</v>
      </c>
      <c r="R39" s="38">
        <f>'[1]data'!T22+'[1]data'!T24-'[1]data'!T14</f>
        <v>0.008756498054848006</v>
      </c>
      <c r="S39" s="38">
        <f>'[1]data'!U22+'[1]data'!U24-'[1]data'!U14</f>
        <v>2.45349000432384E-10</v>
      </c>
      <c r="T39" s="38">
        <f>'[1]data'!V22+'[1]data'!V24-'[1]data'!V14</f>
        <v>2.395755046847852E-10</v>
      </c>
      <c r="U39" s="38">
        <f>'[1]data'!W22+'[1]data'!W24-'[1]data'!W14</f>
        <v>2.339288073880119E-10</v>
      </c>
      <c r="V39" s="38">
        <f>'[1]data'!X22+'[1]data'!X24-'[1]data'!X14</f>
        <v>2.2840652756312495E-10</v>
      </c>
      <c r="W39" s="38">
        <f>'[1]data'!Y22+'[1]data'!Y24-'[1]data'!Y14</f>
        <v>2.2300631041428058E-10</v>
      </c>
      <c r="X39" s="38">
        <f>'[1]data'!Z22+'[1]data'!Z24-'[1]data'!Z14</f>
        <v>2.1772582796575672E-10</v>
      </c>
      <c r="Y39" s="38">
        <f>'[1]data'!AA22+'[1]data'!AA24-'[1]data'!AA14</f>
        <v>2.1256277964072743E-10</v>
      </c>
      <c r="Z39" s="38">
        <f>'[1]data'!AB22+'[1]data'!AB24-'[1]data'!AB14</f>
        <v>2.075148927840948E-10</v>
      </c>
      <c r="AA39" s="38">
        <f>'[1]data'!AC22+'[1]data'!AC24-'[1]data'!AC14</f>
        <v>2.025799231316534E-10</v>
      </c>
      <c r="AB39" s="38">
        <f>'[1]data'!AD22+'[1]data'!AD24-'[1]data'!AD14</f>
        <v>1.9775565522782462E-10</v>
      </c>
      <c r="AC39" s="38">
        <f>'[1]data'!AE22+'[1]data'!AE24-'[1]data'!AE14</f>
        <v>1.9303990279415754E-10</v>
      </c>
      <c r="AD39" s="38">
        <f>'[1]data'!AF22+'[1]data'!AF24-'[1]data'!AF14</f>
        <v>1.8843050905075073E-10</v>
      </c>
      <c r="AE39" s="38">
        <f>'[1]data'!AG22+'[1]data'!AG24-'[1]data'!AG14</f>
        <v>1.8392534699270283E-10</v>
      </c>
      <c r="AF39" s="38">
        <f>'[1]data'!AH22+'[1]data'!AH24-'[1]data'!AH14</f>
        <v>1.7952231962365504E-10</v>
      </c>
      <c r="AG39" s="38">
        <f>'[1]data'!AI22+'[1]data'!AI24-'[1]data'!AI14</f>
        <v>1.7521936014843703E-10</v>
      </c>
      <c r="AH39" s="38">
        <f>'[1]data'!AJ22+'[1]data'!AJ24-'[1]data'!AJ14</f>
        <v>1.7101443212678095E-10</v>
      </c>
    </row>
    <row r="40" spans="1:34" s="6" customFormat="1" ht="14.25">
      <c r="A40" s="13" t="s">
        <v>63</v>
      </c>
      <c r="B40" s="14" t="s">
        <v>64</v>
      </c>
      <c r="C40" s="14"/>
      <c r="D40" s="14"/>
      <c r="E40" s="15">
        <f>E11+E24</f>
        <v>61599768.43829999</v>
      </c>
      <c r="F40" s="15">
        <f aca="true" t="shared" si="7" ref="F40:AH40">F11+F24</f>
        <v>56883396.449482486</v>
      </c>
      <c r="G40" s="15">
        <f t="shared" si="7"/>
        <v>58038381.15196955</v>
      </c>
      <c r="H40" s="15">
        <f t="shared" si="7"/>
        <v>59216519.640768774</v>
      </c>
      <c r="I40" s="15">
        <f t="shared" si="7"/>
        <v>60365578.460538</v>
      </c>
      <c r="J40" s="15">
        <f t="shared" si="7"/>
        <v>61616564.04455144</v>
      </c>
      <c r="K40" s="15">
        <f t="shared" si="7"/>
        <v>62906741.23691522</v>
      </c>
      <c r="L40" s="15">
        <f t="shared" si="7"/>
        <v>64203740.82783809</v>
      </c>
      <c r="M40" s="15">
        <f t="shared" si="7"/>
        <v>65553150.10228404</v>
      </c>
      <c r="N40" s="15">
        <f t="shared" si="7"/>
        <v>66932174.40234113</v>
      </c>
      <c r="O40" s="15">
        <f t="shared" si="7"/>
        <v>67993538.52364966</v>
      </c>
      <c r="P40" s="15">
        <f t="shared" si="7"/>
        <v>68767151.3562409</v>
      </c>
      <c r="Q40" s="15">
        <f t="shared" si="7"/>
        <v>70379197.84014693</v>
      </c>
      <c r="R40" s="15">
        <f t="shared" si="7"/>
        <v>72049498.03615057</v>
      </c>
      <c r="S40" s="15">
        <f t="shared" si="7"/>
        <v>73776632.51205432</v>
      </c>
      <c r="T40" s="15">
        <f t="shared" si="7"/>
        <v>75579074.57485569</v>
      </c>
      <c r="U40" s="15">
        <f t="shared" si="7"/>
        <v>77468551.43922709</v>
      </c>
      <c r="V40" s="15">
        <f t="shared" si="7"/>
        <v>79405265.22520776</v>
      </c>
      <c r="W40" s="15">
        <f t="shared" si="7"/>
        <v>81390396.85583791</v>
      </c>
      <c r="X40" s="15">
        <f t="shared" si="7"/>
        <v>83425156.77723387</v>
      </c>
      <c r="Y40" s="15">
        <f t="shared" si="7"/>
        <v>85510785.6966647</v>
      </c>
      <c r="Z40" s="15">
        <f t="shared" si="7"/>
        <v>87648555.33908133</v>
      </c>
      <c r="AA40" s="15">
        <f t="shared" si="7"/>
        <v>89839769.22255833</v>
      </c>
      <c r="AB40" s="15">
        <f t="shared" si="7"/>
        <v>92085763.45312227</v>
      </c>
      <c r="AC40" s="15">
        <f t="shared" si="7"/>
        <v>94387907.53945033</v>
      </c>
      <c r="AD40" s="15">
        <f t="shared" si="7"/>
        <v>96747605.22793658</v>
      </c>
      <c r="AE40" s="15">
        <f t="shared" si="7"/>
        <v>99166295.35863498</v>
      </c>
      <c r="AF40" s="15">
        <f t="shared" si="7"/>
        <v>101645452.74260087</v>
      </c>
      <c r="AG40" s="15">
        <f t="shared" si="7"/>
        <v>104186589.06116591</v>
      </c>
      <c r="AH40" s="15">
        <f t="shared" si="7"/>
        <v>106791253.787695</v>
      </c>
    </row>
    <row r="41" spans="1:34" s="6" customFormat="1" ht="14.25">
      <c r="A41" s="13" t="s">
        <v>65</v>
      </c>
      <c r="B41" s="14" t="s">
        <v>66</v>
      </c>
      <c r="C41" s="14"/>
      <c r="D41" s="14"/>
      <c r="E41" s="15">
        <f>E27+E40</f>
        <v>70629527.43829998</v>
      </c>
      <c r="F41" s="15">
        <f aca="true" t="shared" si="8" ref="F41:AH41">F27+F40</f>
        <v>63918266.449482486</v>
      </c>
      <c r="G41" s="15">
        <f t="shared" si="8"/>
        <v>63104634.15196955</v>
      </c>
      <c r="H41" s="15">
        <f t="shared" si="8"/>
        <v>64280767.640768774</v>
      </c>
      <c r="I41" s="15">
        <f t="shared" si="8"/>
        <v>63257736.460538</v>
      </c>
      <c r="J41" s="15">
        <f t="shared" si="8"/>
        <v>64373537.04455144</v>
      </c>
      <c r="K41" s="15">
        <f t="shared" si="8"/>
        <v>65574102.23691522</v>
      </c>
      <c r="L41" s="15">
        <f t="shared" si="8"/>
        <v>66807687.82783809</v>
      </c>
      <c r="M41" s="15">
        <f t="shared" si="8"/>
        <v>68875139.10228404</v>
      </c>
      <c r="N41" s="15">
        <f t="shared" si="8"/>
        <v>70004721.40234113</v>
      </c>
      <c r="O41" s="15">
        <f t="shared" si="8"/>
        <v>72915109.52364966</v>
      </c>
      <c r="P41" s="15">
        <f t="shared" si="8"/>
        <v>74797754.3562409</v>
      </c>
      <c r="Q41" s="15">
        <f t="shared" si="8"/>
        <v>76819515.84014693</v>
      </c>
      <c r="R41" s="15">
        <f t="shared" si="8"/>
        <v>78690182.03615057</v>
      </c>
      <c r="S41" s="15">
        <f t="shared" si="8"/>
        <v>80800745.51205432</v>
      </c>
      <c r="T41" s="15">
        <f t="shared" si="8"/>
        <v>75579074.57485569</v>
      </c>
      <c r="U41" s="15">
        <f t="shared" si="8"/>
        <v>77468551.43922709</v>
      </c>
      <c r="V41" s="15">
        <f t="shared" si="8"/>
        <v>79405265.22520776</v>
      </c>
      <c r="W41" s="15">
        <f t="shared" si="8"/>
        <v>81390396.85583791</v>
      </c>
      <c r="X41" s="15">
        <f t="shared" si="8"/>
        <v>83425156.77723387</v>
      </c>
      <c r="Y41" s="15">
        <f t="shared" si="8"/>
        <v>85510785.6966647</v>
      </c>
      <c r="Z41" s="15">
        <f t="shared" si="8"/>
        <v>87648555.33908133</v>
      </c>
      <c r="AA41" s="15">
        <f t="shared" si="8"/>
        <v>89839769.22255833</v>
      </c>
      <c r="AB41" s="15">
        <f t="shared" si="8"/>
        <v>92085763.45312227</v>
      </c>
      <c r="AC41" s="15">
        <f t="shared" si="8"/>
        <v>94387907.53945033</v>
      </c>
      <c r="AD41" s="15">
        <f t="shared" si="8"/>
        <v>96747605.22793658</v>
      </c>
      <c r="AE41" s="15">
        <f t="shared" si="8"/>
        <v>99166295.35863498</v>
      </c>
      <c r="AF41" s="15">
        <f t="shared" si="8"/>
        <v>101645452.74260087</v>
      </c>
      <c r="AG41" s="15">
        <f t="shared" si="8"/>
        <v>104186589.06116591</v>
      </c>
      <c r="AH41" s="15">
        <f t="shared" si="8"/>
        <v>106791253.787695</v>
      </c>
    </row>
    <row r="42" spans="1:34" s="6" customFormat="1" ht="14.25">
      <c r="A42" s="13" t="s">
        <v>67</v>
      </c>
      <c r="B42" s="14" t="s">
        <v>68</v>
      </c>
      <c r="C42" s="14"/>
      <c r="D42" s="14"/>
      <c r="E42" s="40">
        <f>E7-E41</f>
        <v>-5098642.138299987</v>
      </c>
      <c r="F42" s="15">
        <f aca="true" t="shared" si="9" ref="F42:AH42">F7-F41</f>
        <v>1506056.086117506</v>
      </c>
      <c r="G42" s="15">
        <f t="shared" si="9"/>
        <v>1820279.1432070807</v>
      </c>
      <c r="H42" s="15">
        <f t="shared" si="9"/>
        <v>2187858.3596192077</v>
      </c>
      <c r="I42" s="15">
        <f t="shared" si="9"/>
        <v>4225110.321611956</v>
      </c>
      <c r="J42" s="15">
        <f t="shared" si="9"/>
        <v>4397352.083066098</v>
      </c>
      <c r="K42" s="15">
        <f t="shared" si="9"/>
        <v>4468898.599919505</v>
      </c>
      <c r="L42" s="15">
        <f t="shared" si="9"/>
        <v>4539735.286193624</v>
      </c>
      <c r="M42" s="15">
        <f t="shared" si="9"/>
        <v>3809842.2090465873</v>
      </c>
      <c r="N42" s="15">
        <f t="shared" si="9"/>
        <v>4051798.500505939</v>
      </c>
      <c r="O42" s="15">
        <f t="shared" si="9"/>
        <v>2547795.4428289533</v>
      </c>
      <c r="P42" s="15">
        <f t="shared" si="9"/>
        <v>2107270.382811457</v>
      </c>
      <c r="Q42" s="15">
        <f t="shared" si="9"/>
        <v>1584274.345664814</v>
      </c>
      <c r="R42" s="15">
        <f t="shared" si="9"/>
        <v>1250453.5484649986</v>
      </c>
      <c r="S42" s="15">
        <f t="shared" si="9"/>
        <v>715786.1131763607</v>
      </c>
      <c r="T42" s="15">
        <f t="shared" si="9"/>
        <v>7901912.261756048</v>
      </c>
      <c r="U42" s="15">
        <f t="shared" si="9"/>
        <v>8027543.617555127</v>
      </c>
      <c r="V42" s="15">
        <f t="shared" si="9"/>
        <v>8157904.559586346</v>
      </c>
      <c r="W42" s="15">
        <f t="shared" si="9"/>
        <v>8293161.944857046</v>
      </c>
      <c r="X42" s="15">
        <f t="shared" si="9"/>
        <v>8433488.289490625</v>
      </c>
      <c r="Y42" s="15">
        <f t="shared" si="9"/>
        <v>8579061.955727994</v>
      </c>
      <c r="Z42" s="15">
        <f t="shared" si="9"/>
        <v>8730067.344996616</v>
      </c>
      <c r="AA42" s="15">
        <f t="shared" si="9"/>
        <v>8886695.097242445</v>
      </c>
      <c r="AB42" s="15">
        <f t="shared" si="9"/>
        <v>9049142.29672414</v>
      </c>
      <c r="AC42" s="15">
        <f t="shared" si="9"/>
        <v>9217612.684477568</v>
      </c>
      <c r="AD42" s="15">
        <f t="shared" si="9"/>
        <v>9392316.877663031</v>
      </c>
      <c r="AE42" s="15">
        <f t="shared" si="9"/>
        <v>9573472.596015975</v>
      </c>
      <c r="AF42" s="15">
        <f t="shared" si="9"/>
        <v>9761304.895627826</v>
      </c>
      <c r="AG42" s="15">
        <f t="shared" si="9"/>
        <v>9956046.410292089</v>
      </c>
      <c r="AH42" s="15">
        <f t="shared" si="9"/>
        <v>10157937.600656554</v>
      </c>
    </row>
    <row r="43" spans="1:34" s="6" customFormat="1" ht="14.25">
      <c r="A43" s="13" t="s">
        <v>69</v>
      </c>
      <c r="B43" s="14" t="s">
        <v>70</v>
      </c>
      <c r="C43" s="14"/>
      <c r="D43" s="14"/>
      <c r="E43" s="15">
        <f>E29+E19</f>
        <v>7996471</v>
      </c>
      <c r="F43" s="15">
        <f aca="true" t="shared" si="10" ref="F43:AH43">F29+F19</f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0</v>
      </c>
      <c r="V43" s="15">
        <f t="shared" si="10"/>
        <v>0</v>
      </c>
      <c r="W43" s="15">
        <f t="shared" si="10"/>
        <v>0</v>
      </c>
      <c r="X43" s="15">
        <f t="shared" si="10"/>
        <v>0</v>
      </c>
      <c r="Y43" s="15">
        <f t="shared" si="10"/>
        <v>0</v>
      </c>
      <c r="Z43" s="15">
        <f t="shared" si="10"/>
        <v>0</v>
      </c>
      <c r="AA43" s="15">
        <f t="shared" si="10"/>
        <v>0</v>
      </c>
      <c r="AB43" s="15">
        <f t="shared" si="10"/>
        <v>0</v>
      </c>
      <c r="AC43" s="15">
        <f t="shared" si="10"/>
        <v>0</v>
      </c>
      <c r="AD43" s="15">
        <f t="shared" si="10"/>
        <v>0</v>
      </c>
      <c r="AE43" s="15">
        <f t="shared" si="10"/>
        <v>0</v>
      </c>
      <c r="AF43" s="15">
        <f t="shared" si="10"/>
        <v>0</v>
      </c>
      <c r="AG43" s="15">
        <f t="shared" si="10"/>
        <v>0</v>
      </c>
      <c r="AH43" s="15">
        <f t="shared" si="10"/>
        <v>0</v>
      </c>
    </row>
    <row r="44" spans="1:34" s="6" customFormat="1" ht="14.25">
      <c r="A44" s="13" t="s">
        <v>71</v>
      </c>
      <c r="B44" s="14" t="s">
        <v>72</v>
      </c>
      <c r="C44" s="14"/>
      <c r="D44" s="14"/>
      <c r="E44" s="15">
        <f>E23+E25</f>
        <v>2897829</v>
      </c>
      <c r="F44" s="15">
        <f aca="true" t="shared" si="11" ref="F44:AH44">F23+F25</f>
        <v>1100000</v>
      </c>
      <c r="G44" s="15">
        <f t="shared" si="11"/>
        <v>1440000</v>
      </c>
      <c r="H44" s="15">
        <f t="shared" si="11"/>
        <v>1834000</v>
      </c>
      <c r="I44" s="15">
        <f t="shared" si="11"/>
        <v>3898333.32</v>
      </c>
      <c r="J44" s="15">
        <f t="shared" si="11"/>
        <v>4098333.32</v>
      </c>
      <c r="K44" s="15">
        <f t="shared" si="11"/>
        <v>4198333.32</v>
      </c>
      <c r="L44" s="15">
        <f t="shared" si="11"/>
        <v>4298333.32</v>
      </c>
      <c r="M44" s="15">
        <f t="shared" si="11"/>
        <v>3598333.32</v>
      </c>
      <c r="N44" s="15">
        <f t="shared" si="11"/>
        <v>3870930</v>
      </c>
      <c r="O44" s="15">
        <f t="shared" si="11"/>
        <v>2398333.48</v>
      </c>
      <c r="P44" s="15">
        <f t="shared" si="11"/>
        <v>1990000</v>
      </c>
      <c r="Q44" s="15">
        <f t="shared" si="11"/>
        <v>1500000</v>
      </c>
      <c r="R44" s="15">
        <f t="shared" si="11"/>
        <v>1200000</v>
      </c>
      <c r="S44" s="15">
        <f t="shared" si="11"/>
        <v>700000</v>
      </c>
      <c r="T44" s="15">
        <f t="shared" si="11"/>
        <v>0</v>
      </c>
      <c r="U44" s="15">
        <f t="shared" si="11"/>
        <v>0</v>
      </c>
      <c r="V44" s="15">
        <f t="shared" si="11"/>
        <v>0</v>
      </c>
      <c r="W44" s="15">
        <f t="shared" si="11"/>
        <v>0</v>
      </c>
      <c r="X44" s="15">
        <f t="shared" si="11"/>
        <v>0</v>
      </c>
      <c r="Y44" s="15">
        <f t="shared" si="11"/>
        <v>0</v>
      </c>
      <c r="Z44" s="15">
        <f t="shared" si="11"/>
        <v>0</v>
      </c>
      <c r="AA44" s="15">
        <f t="shared" si="11"/>
        <v>0</v>
      </c>
      <c r="AB44" s="15">
        <f t="shared" si="11"/>
        <v>0</v>
      </c>
      <c r="AC44" s="15">
        <f t="shared" si="11"/>
        <v>0</v>
      </c>
      <c r="AD44" s="15">
        <f t="shared" si="11"/>
        <v>0</v>
      </c>
      <c r="AE44" s="15">
        <f t="shared" si="11"/>
        <v>0</v>
      </c>
      <c r="AF44" s="15">
        <f t="shared" si="11"/>
        <v>0</v>
      </c>
      <c r="AG44" s="15">
        <f t="shared" si="11"/>
        <v>0</v>
      </c>
      <c r="AH44" s="15">
        <f t="shared" si="11"/>
        <v>0</v>
      </c>
    </row>
    <row r="45" ht="15">
      <c r="D45" s="41"/>
    </row>
    <row r="47" spans="20:34" ht="1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</sheetData>
  <mergeCells count="34">
    <mergeCell ref="B43:D43"/>
    <mergeCell ref="B44:D44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C32:D32"/>
    <mergeCell ref="C33:D33"/>
    <mergeCell ref="B34:D34"/>
    <mergeCell ref="B26:D26"/>
    <mergeCell ref="B27:D27"/>
    <mergeCell ref="B29:D29"/>
    <mergeCell ref="B30:D30"/>
    <mergeCell ref="B22:D22"/>
    <mergeCell ref="C23:D23"/>
    <mergeCell ref="C24:D24"/>
    <mergeCell ref="B25:D25"/>
    <mergeCell ref="B17:D17"/>
    <mergeCell ref="B18:D18"/>
    <mergeCell ref="B20:D20"/>
    <mergeCell ref="B21:D21"/>
    <mergeCell ref="C12:D12"/>
    <mergeCell ref="C13:D13"/>
    <mergeCell ref="C14:D14"/>
    <mergeCell ref="C16:D16"/>
    <mergeCell ref="B7:D7"/>
    <mergeCell ref="C8:D8"/>
    <mergeCell ref="C9:D9"/>
    <mergeCell ref="B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w Myśliborzu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Stankiewicz</dc:creator>
  <cp:keywords/>
  <dc:description/>
  <cp:lastModifiedBy>Małgorzata Stankiewicz</cp:lastModifiedBy>
  <dcterms:created xsi:type="dcterms:W3CDTF">2011-04-20T08:24:14Z</dcterms:created>
  <dcterms:modified xsi:type="dcterms:W3CDTF">2011-04-20T08:25:19Z</dcterms:modified>
  <cp:category/>
  <cp:version/>
  <cp:contentType/>
  <cp:contentStatus/>
</cp:coreProperties>
</file>